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1" activeTab="1"/>
  </bookViews>
  <sheets>
    <sheet name="Универсальный отчет по доходам" sheetId="10" state="hidden" r:id="rId1"/>
    <sheet name="Муниципальный_2023" sheetId="3" r:id="rId2"/>
  </sheets>
  <definedNames>
    <definedName name="APPT" localSheetId="1">Муниципальный_2023!$A$12</definedName>
    <definedName name="APPT" localSheetId="0">'Универсальный отчет по доходам'!$A$19</definedName>
    <definedName name="FIO" localSheetId="1">Муниципальный_2023!$G$12</definedName>
    <definedName name="FIO" localSheetId="0">'Универсальный отчет по доходам'!$F$19</definedName>
    <definedName name="LAST_CELL" localSheetId="1">Муниципальный_2023!#REF!</definedName>
    <definedName name="LAST_CELL" localSheetId="0">'Универсальный отчет по доходам'!$J$286</definedName>
    <definedName name="SIGN" localSheetId="1">Муниципальный_2023!$A$12:$G$13</definedName>
    <definedName name="SIGN" localSheetId="0">'Универсальный отчет по доходам'!$A$19:$H$20</definedName>
    <definedName name="_xlnm.Print_Titles" localSheetId="1">Муниципальный_2023!$3:$4</definedName>
  </definedNames>
  <calcPr calcId="124519"/>
</workbook>
</file>

<file path=xl/calcChain.xml><?xml version="1.0" encoding="utf-8"?>
<calcChain xmlns="http://schemas.openxmlformats.org/spreadsheetml/2006/main">
  <c r="C179" i="3"/>
  <c r="G179" s="1"/>
  <c r="C192"/>
  <c r="G192" s="1"/>
  <c r="C191"/>
  <c r="G191" s="1"/>
  <c r="C187"/>
  <c r="C186"/>
  <c r="C185"/>
  <c r="C184"/>
  <c r="C183"/>
  <c r="C182"/>
  <c r="C181"/>
  <c r="C180"/>
  <c r="C178"/>
  <c r="C177"/>
  <c r="C176"/>
  <c r="C175"/>
  <c r="C174"/>
  <c r="C173"/>
  <c r="C172"/>
  <c r="C171"/>
  <c r="C170"/>
  <c r="C169"/>
  <c r="C168"/>
  <c r="C167"/>
  <c r="C166"/>
  <c r="C165"/>
  <c r="C164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G146" s="1"/>
  <c r="C145"/>
  <c r="G145" s="1"/>
  <c r="C143"/>
  <c r="G143" s="1"/>
  <c r="C142"/>
  <c r="G142" s="1"/>
  <c r="C138"/>
  <c r="C137"/>
  <c r="C136"/>
  <c r="C135"/>
  <c r="C134"/>
  <c r="C133"/>
  <c r="C132"/>
  <c r="C131"/>
  <c r="C130"/>
  <c r="G130" s="1"/>
  <c r="C129"/>
  <c r="C128"/>
  <c r="C127"/>
  <c r="G127" s="1"/>
  <c r="C126"/>
  <c r="C125"/>
  <c r="G125" s="1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G89" s="1"/>
  <c r="C88"/>
  <c r="G88" s="1"/>
  <c r="C86"/>
  <c r="C85"/>
  <c r="C84"/>
  <c r="G84" s="1"/>
  <c r="C83"/>
  <c r="C82"/>
  <c r="C81"/>
  <c r="C80"/>
  <c r="G80" s="1"/>
  <c r="C79"/>
  <c r="C78"/>
  <c r="C77"/>
  <c r="C73" s="1"/>
  <c r="G73" s="1"/>
  <c r="C76"/>
  <c r="C75"/>
  <c r="C72"/>
  <c r="C71"/>
  <c r="C70"/>
  <c r="C69"/>
  <c r="C68"/>
  <c r="G68" s="1"/>
  <c r="C67"/>
  <c r="G67" s="1"/>
  <c r="C66"/>
  <c r="G66" s="1"/>
  <c r="C63"/>
  <c r="C62"/>
  <c r="C61"/>
  <c r="C60"/>
  <c r="C59"/>
  <c r="G59" s="1"/>
  <c r="C58"/>
  <c r="G58" s="1"/>
  <c r="C55"/>
  <c r="G55" s="1"/>
  <c r="C54"/>
  <c r="G54" s="1"/>
  <c r="C53"/>
  <c r="G53" s="1"/>
  <c r="C50"/>
  <c r="G50" s="1"/>
  <c r="C49"/>
  <c r="G49" s="1"/>
  <c r="C47"/>
  <c r="G47" s="1"/>
  <c r="C46"/>
  <c r="G46" s="1"/>
  <c r="C43"/>
  <c r="C42"/>
  <c r="C41"/>
  <c r="C40"/>
  <c r="C32" s="1"/>
  <c r="G32" s="1"/>
  <c r="C39"/>
  <c r="C38"/>
  <c r="C37"/>
  <c r="C36"/>
  <c r="C35"/>
  <c r="G35" s="1"/>
  <c r="C34"/>
  <c r="G34" s="1"/>
  <c r="C31"/>
  <c r="C30"/>
  <c r="C29"/>
  <c r="C28"/>
  <c r="C27"/>
  <c r="C26"/>
  <c r="C25"/>
  <c r="C24"/>
  <c r="C10"/>
  <c r="C11"/>
  <c r="C12"/>
  <c r="C13"/>
  <c r="C14"/>
  <c r="C15"/>
  <c r="C16"/>
  <c r="C17"/>
  <c r="C18"/>
  <c r="C19"/>
  <c r="C20"/>
  <c r="C21"/>
  <c r="C9"/>
  <c r="G9" s="1"/>
  <c r="C64"/>
  <c r="G64" s="1"/>
  <c r="C56"/>
  <c r="G56" s="1"/>
  <c r="C51"/>
  <c r="G51" s="1"/>
  <c r="C22"/>
  <c r="C7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6"/>
  <c r="G37"/>
  <c r="G38"/>
  <c r="G39"/>
  <c r="G41"/>
  <c r="G42"/>
  <c r="G43"/>
  <c r="G44"/>
  <c r="G45"/>
  <c r="G48"/>
  <c r="G52"/>
  <c r="G57"/>
  <c r="G60"/>
  <c r="G61"/>
  <c r="G62"/>
  <c r="G63"/>
  <c r="G65"/>
  <c r="G69"/>
  <c r="G70"/>
  <c r="G71"/>
  <c r="G72"/>
  <c r="G74"/>
  <c r="G75"/>
  <c r="G76"/>
  <c r="G78"/>
  <c r="G79"/>
  <c r="G81"/>
  <c r="G82"/>
  <c r="G83"/>
  <c r="G85"/>
  <c r="G86"/>
  <c r="G87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6"/>
  <c r="G128"/>
  <c r="G129"/>
  <c r="G131"/>
  <c r="G132"/>
  <c r="G133"/>
  <c r="G134"/>
  <c r="G135"/>
  <c r="G136"/>
  <c r="G137"/>
  <c r="G138"/>
  <c r="G141"/>
  <c r="G144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80"/>
  <c r="G181"/>
  <c r="G182"/>
  <c r="G183"/>
  <c r="G184"/>
  <c r="G185"/>
  <c r="G186"/>
  <c r="G187"/>
  <c r="G188"/>
  <c r="G189"/>
  <c r="G190"/>
  <c r="C140"/>
  <c r="G140" s="1"/>
  <c r="F5"/>
  <c r="F6"/>
  <c r="G40" l="1"/>
  <c r="G77"/>
  <c r="C6"/>
  <c r="G6" s="1"/>
  <c r="C139"/>
  <c r="G139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9"/>
  <c r="F8"/>
  <c r="F7"/>
  <c r="C5" l="1"/>
  <c r="G5" s="1"/>
</calcChain>
</file>

<file path=xl/sharedStrings.xml><?xml version="1.0" encoding="utf-8"?>
<sst xmlns="http://schemas.openxmlformats.org/spreadsheetml/2006/main" count="569" uniqueCount="382">
  <si>
    <t>(наименование органа, исполняющего бюджет)</t>
  </si>
  <si>
    <t>УПРАВЛЕНИЕ ФИНАНСОВ И БЮДЖЕТНОЙ ПОЛИТИКИ АДМИНИСТРАЦИИ КРАСНЕНСКОГО РАЙОНА</t>
  </si>
  <si>
    <t>Единица измерения тыс. руб.</t>
  </si>
  <si>
    <t>КВД</t>
  </si>
  <si>
    <t>Наименование КВД</t>
  </si>
  <si>
    <t>Зачислено</t>
  </si>
  <si>
    <t>Итого</t>
  </si>
  <si>
    <t>1.00.00.00.0.00.0.000.000</t>
  </si>
  <si>
    <t>НАЛОГОВЫЕ И НЕНАЛОГОВЫЕ ДОХОДЫ</t>
  </si>
  <si>
    <t>1.01.00.00.0.00.0.000.000</t>
  </si>
  <si>
    <t>НАЛОГИ НА ПРИБЫЛЬ, ДОХОДЫ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</si>
  <si>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</si>
  <si>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</si>
  <si>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</si>
  <si>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</si>
  <si>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</si>
  <si>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</si>
  <si>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</si>
  <si>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</si>
  <si>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</si>
  <si>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</si>
  <si>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</si>
  <si>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</si>
  <si>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</si>
  <si>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</si>
  <si>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</si>
  <si>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</si>
  <si>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</si>
  <si>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</si>
  <si>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</si>
  <si>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</si>
  <si>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</si>
  <si>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</si>
  <si>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</si>
  <si>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</si>
  <si>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</si>
  <si>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</si>
  <si>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</si>
  <si>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</si>
  <si>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</si>
  <si>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</si>
  <si>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</si>
  <si>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</si>
  <si>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</si>
  <si>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</si>
  <si>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</si>
  <si>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</si>
  <si>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</si>
  <si>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</si>
  <si>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</si>
  <si>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</si>
  <si>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</si>
  <si>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</si>
  <si>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</si>
  <si>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</si>
  <si>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</si>
  <si>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</si>
  <si>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</si>
  <si>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</si>
  <si>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</si>
  <si>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</si>
  <si>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</si>
  <si>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</si>
  <si>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</si>
  <si>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</si>
  <si>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</si>
  <si>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</si>
  <si>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</si>
  <si>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</si>
  <si>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</si>
  <si>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</si>
  <si>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</si>
  <si>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</si>
  <si>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</si>
  <si>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</si>
  <si>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</si>
  <si>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</si>
  <si>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</si>
  <si>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</si>
  <si>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</si>
  <si>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</si>
  <si>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</si>
  <si>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</si>
  <si>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</si>
  <si>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1.05.04.02.0.02.0.000.110</t>
  </si>
  <si>
    <t>Налог, взимаемый в связи с применением патентной системы налогообложения, зачисляемый в бюджеты муниципальных районов</t>
  </si>
  <si>
    <t>1.05.04.02.0.02.1.000.110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</si>
  <si>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</si>
  <si>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</si>
  <si>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</si>
  <si>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</si>
  <si>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</si>
  <si>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</si>
  <si>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</si>
  <si>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</si>
  <si>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</si>
  <si>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</si>
  <si>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</si>
  <si>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</si>
  <si>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</si>
  <si>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</si>
  <si>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</si>
  <si>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1.11.05.01.3.05.0.000.120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</si>
  <si>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</si>
  <si>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</si>
  <si>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</si>
  <si>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1.11.05.02.5.05.0.000.120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</si>
  <si>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</si>
  <si>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1.11.05.03.0.00.0.000.120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</si>
  <si>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</si>
  <si>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1.11.05.03.5.05.0.000.120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</si>
  <si>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</si>
  <si>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</si>
  <si>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</si>
  <si>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</si>
  <si>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</si>
  <si>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</si>
  <si>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</si>
  <si>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</si>
  <si>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</si>
  <si>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</si>
  <si>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</si>
  <si>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</si>
  <si>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</si>
  <si>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</si>
  <si>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</si>
  <si>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</si>
  <si>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</si>
  <si>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</si>
  <si>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</si>
  <si>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</si>
  <si>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</si>
  <si>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1.13.01.00.0.00.0.000.130</t>
  </si>
  <si>
    <t>Доходы от оказания платных услуг (работ)</t>
  </si>
  <si>
    <t>1.13.01.99.0.00.0.000.130</t>
  </si>
  <si>
    <t>Прочие доходы от оказания платных услуг (работ)</t>
  </si>
  <si>
    <t>1.13.01.99.5.05.0.000.130</t>
  </si>
  <si>
    <t>Прочие доходы от оказания платных услуг (работ) получателями средств бюджетов муниципальных районов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</si>
  <si>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</si>
  <si>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</si>
  <si>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</si>
  <si>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</si>
  <si>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1.13.02.99.5.05.0.000.130</t>
  </si>
  <si>
    <t>Прочие доходы от компенсации затрат бюджетов муниципальных районов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</si>
  <si>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</si>
  <si>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</si>
  <si>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</si>
  <si>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</si>
  <si>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1.14.02.05.0.05.0.000.410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</si>
  <si>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</si>
  <si>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1.14.02.05.3.05.0.000.410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</si>
  <si>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</si>
  <si>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</si>
  <si>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</si>
  <si>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</si>
  <si>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</si>
  <si>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1.14.06.01.3.05.0.000.430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</si>
  <si>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</si>
  <si>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</si>
  <si>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</si>
  <si>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</si>
  <si>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</si>
  <si>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</si>
  <si>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</si>
  <si>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</si>
  <si>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</si>
  <si>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</si>
  <si>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</si>
  <si>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</si>
  <si>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</si>
  <si>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</si>
  <si>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</si>
  <si>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</si>
  <si>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Штрафы, установленные главой 6 Кодекса РФ об административных правонарушениях, посягающих на здоровье, санитарно-эпидемиологическое благополучие населения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</si>
  <si>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</si>
  <si>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</si>
  <si>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</si>
  <si>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</si>
  <si>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1.16.01.09.0.01.0.000.140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</si>
  <si>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</si>
  <si>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1.16.01.09.3.01.0.000.140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</si>
  <si>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</si>
  <si>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</si>
  <si>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</si>
  <si>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</si>
  <si>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</si>
  <si>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</si>
  <si>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</si>
  <si>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</si>
  <si>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</si>
  <si>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1.16.01.14.3.01.0.016.140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</si>
  <si>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</si>
  <si>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</si>
  <si>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</si>
  <si>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</si>
  <si>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</si>
  <si>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1.16.01.17.3.01.9.000.140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</si>
  <si>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</si>
  <si>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</si>
  <si>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</si>
  <si>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</si>
  <si>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1.16.01.19.3.01.9.000.140</t>
  </si>
  <si>
    <t>1.16.01.19.4.01.0.000.140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</si>
  <si>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</si>
  <si>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</si>
  <si>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</si>
  <si>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</si>
  <si>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</si>
  <si>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</si>
  <si>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прав(иные штрафы)</t>
  </si>
  <si>
    <t>1.16.01.24.0.01.0.000.140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</si>
  <si>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инспекторами Счетной палаты Российской Федерации, должностными лицами контрольно-счетных органов субъектов Российской Федерации</t>
  </si>
  <si>
    <t>1.16.01.05.3.01.0.059.140</t>
  </si>
  <si>
    <t>Административные штрафы за административные правонарушения, посягающие на права граждан, налагаемые мировыми судьями</t>
  </si>
  <si>
    <t>1.16.01.33.0.00.0.000.140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</si>
  <si>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</si>
  <si>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1.16.01.33.3.01.0.000.140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</si>
  <si>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</si>
  <si>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</si>
  <si>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</si>
  <si>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</si>
  <si>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</si>
  <si>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1.16.07.01.0.05.0.000.140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</si>
  <si>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</si>
  <si>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1.16.10.00.0.00.0.000.140</t>
  </si>
  <si>
    <t>Платежи в целях возмещения причиненного ущерба (убытков)</t>
  </si>
  <si>
    <t>1.16.10.03.0.05.0.000.140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</si>
  <si>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</si>
  <si>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1.16.10.03.2.05.0.000.140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</si>
  <si>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</si>
  <si>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1.16.10.10.0.00.0.000.140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</si>
  <si>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</si>
  <si>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1.16.10.10.0.05.0.000.140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</si>
  <si>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</si>
  <si>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</si>
  <si>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</si>
  <si>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</si>
  <si>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</si>
  <si>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1.16.10.12.3.01.0.051.140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</si>
  <si>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</si>
  <si>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</si>
  <si>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</si>
  <si>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</si>
  <si>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</si>
  <si>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</si>
  <si>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</si>
  <si>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</si>
  <si>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</si>
  <si>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2.02.15.00.1.05.0.000.150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</si>
  <si>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</si>
  <si>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</si>
  <si>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</si>
  <si>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</si>
  <si>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</si>
  <si>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2.02.20.07.7.05.0.000.150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</si>
  <si>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</si>
  <si>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</si>
  <si>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</si>
  <si>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2.02.20.21.6.05.0.000.150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</si>
  <si>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</si>
  <si>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2.02.25.17.9.00.0.000.150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</si>
  <si>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</si>
  <si>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2.02.25.17.9.05.0.000.150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</si>
  <si>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</si>
  <si>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</si>
  <si>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</si>
  <si>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2.02.25.30.4.05.0.000.150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</si>
  <si>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</si>
  <si>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2.02.25.49.7.00.0.000.150</t>
  </si>
  <si>
    <t>Субсидии бюджетам на реализацию мероприятий по обеспечению жильем молодых семей</t>
  </si>
  <si>
    <t>2.02.25.49.7.05.0.000.150</t>
  </si>
  <si>
    <t>Субсидии бюджетам муниципальных районов на реализацию мероприятий по обеспечению жильем молодых семей</t>
  </si>
  <si>
    <t>2.02.25.51.9.00.0.000.150</t>
  </si>
  <si>
    <t>Субсидии бюджетам на поддержку отрасли культуры</t>
  </si>
  <si>
    <t>2.02.25.51.9.05.0.000.150</t>
  </si>
  <si>
    <t>Субсидии бюджетам муниципальных районов на поддержку отрасли культуры</t>
  </si>
  <si>
    <t>2.02.25.55.5.00.0.000.150</t>
  </si>
  <si>
    <t>Субсидии бюджетам на реализацию программ формирования современной городской среды</t>
  </si>
  <si>
    <t>2.02.25.55.5.05.0.000.150</t>
  </si>
  <si>
    <t>Субсидии бюджетам муниципальных районов на реализацию программ формирования современной городской среды</t>
  </si>
  <si>
    <t>2.02.25.75.0.00.0.000.150</t>
  </si>
  <si>
    <t>Субсидии бюджетам на реализацию мероприятий по модернизации школьных систем образования</t>
  </si>
  <si>
    <t>2.02.25.75.0.05.0.000.150</t>
  </si>
  <si>
    <t>Субсидии бюджетам муниципальных районов на реализацию мероприятий по модернизации школьных систем образования</t>
  </si>
  <si>
    <t>2.02.29.99.9.00.0.000.150</t>
  </si>
  <si>
    <t>Прочие субсидии</t>
  </si>
  <si>
    <t>2.02.29.99.9.05.0.000.150</t>
  </si>
  <si>
    <t>Прочие субсидии бюджетам муниципальных районов</t>
  </si>
  <si>
    <t>2.02.30.00.0.00.0.000.150</t>
  </si>
  <si>
    <t>Субвенции бюджетам бюджетной системы Российской Федерации</t>
  </si>
  <si>
    <t>2.02.30.02.1.00.0.000.150</t>
  </si>
  <si>
    <t>Субвенции бюджетам муниципальных образований на ежемесячное денежное вознаграждение за классное руководство</t>
  </si>
  <si>
    <t>2.02.30.02.1.05.0.000.150</t>
  </si>
  <si>
    <t>Субвенции бюджетам муниципальных районов на ежемесячное денежное вознаграждение за классное руководство</t>
  </si>
  <si>
    <t>2.02.30.02.2.00.0.000.150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</si>
  <si>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</si>
  <si>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2.02.30.02.2.05.0.000.150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</si>
  <si>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</si>
  <si>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</si>
  <si>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</si>
  <si>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2.02.30.02.4.05.0.000.150</t>
  </si>
  <si>
    <t>Субвенции бюджетам муниципальных районов на выполнение передаваемых полномочий субъектов Российской Федерации</t>
  </si>
  <si>
    <t>2.02.30.02.7.00.0.000.150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</si>
  <si>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</si>
  <si>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2.02.30.02.7.05.0.000.150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</si>
  <si>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</si>
  <si>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</si>
  <si>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</si>
  <si>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2.02.30.02.9.05.0.000.150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</si>
  <si>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</si>
  <si>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</si>
  <si>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</si>
  <si>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2.02.35.12.0.05.0.000.150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</si>
  <si>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</si>
  <si>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2.02.35.16.3.00.0.000.150</t>
  </si>
  <si>
    <t>Субвенции бюджетам на создание системы долговременного ухода за гражданами пожилого возраста и инвалидами</t>
  </si>
  <si>
    <t>2.02.35.16.3.05.0.000.150</t>
  </si>
  <si>
    <t>Субвенции бюджетам муниципальных районов на создание системы долговременного ухода за гражданами пожилого возраста и инвалидами</t>
  </si>
  <si>
    <t>2.02.35.25.0.00.0.000.150</t>
  </si>
  <si>
    <t>Субвенции бюджетам на оплату жилищно-коммунальных услуг отдельным категориям граждан</t>
  </si>
  <si>
    <t>2.02.35.25.0.05.0.000.150</t>
  </si>
  <si>
    <t>Субвенции бюджетам муниципальных районов на оплату жилищно-коммунальных услуг отдельным категориям граждан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</si>
  <si>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</si>
  <si>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</si>
  <si>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2.02.35.30.3.05.0.000.150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</si>
  <si>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</si>
  <si>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2.02.35.46.2.00.0.000.150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</si>
  <si>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</si>
  <si>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2.02.35.46.2.05.0.000.150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</si>
  <si>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</si>
  <si>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2.02.35.93.0.00.0.000.150</t>
  </si>
  <si>
    <t>Субвенции бюджетам на государственную регистрацию актов гражданского состояния</t>
  </si>
  <si>
    <t>2.02.35.93.0.05.0.000.150</t>
  </si>
  <si>
    <t>Субвенции бюджетам муниципальных районов на государственную регистрацию актов гражданского состояния</t>
  </si>
  <si>
    <t>2.02.39.99.9.00.0.000.150</t>
  </si>
  <si>
    <t>Прочие субвенции</t>
  </si>
  <si>
    <t>2.02.39.99.9.05.0.000.150</t>
  </si>
  <si>
    <t>Прочие субвенции бюджетам муниципальных районов</t>
  </si>
  <si>
    <t>2.02.40.00.0.00.0.000.150</t>
  </si>
  <si>
    <t>Иные межбюджетные трансферты</t>
  </si>
  <si>
    <t>2.02.40.01.4.00.0.000.150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</si>
  <si>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</si>
  <si>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2.02.40.01.4.05.0.000.150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</si>
  <si>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</si>
  <si>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</si>
  <si>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</si>
  <si>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</si>
  <si>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</si>
  <si>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1.05.03.01.0.01.3.000.110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</si>
  <si>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</si>
  <si>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1.16.01.06.3.01.0.101.140</t>
  </si>
  <si>
    <t>1.16.01.07.3.01.0.017.140</t>
  </si>
  <si>
    <t>1.16.01.19.3.01.0.013.140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</si>
  <si>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</si>
  <si>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</si>
  <si>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2.02.49.99.9.00.0.000.150</t>
  </si>
  <si>
    <t>Прочие межбюджетные трансферты, передаваемые бюджетам</t>
  </si>
  <si>
    <t>2.02.49.99.9.05.0.000.150</t>
  </si>
  <si>
    <t>Прочие межбюджетные трансферты, передаваемые бюджетам муниципальных районов</t>
  </si>
  <si>
    <t>план 2023 год</t>
  </si>
  <si>
    <t>Исполнено по состоянию на  01.01.2024 года</t>
  </si>
  <si>
    <t>1</t>
  </si>
  <si>
    <t>2</t>
  </si>
  <si>
    <t>3</t>
  </si>
  <si>
    <t>4</t>
  </si>
  <si>
    <t>5=4/3</t>
  </si>
  <si>
    <t>6=3-4</t>
  </si>
  <si>
    <t xml:space="preserve">% исполнения </t>
  </si>
  <si>
    <t>Отклонение</t>
  </si>
  <si>
    <t>первоначальный план 2023 год</t>
  </si>
  <si>
    <t xml:space="preserve">Поступление доходов бюджета муниципального района "Красненский район"  по состоянию на 01.01.2024 г.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</si>
  <si>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</si>
  <si>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2.19.60.01.0.05.0.000.150</t>
  </si>
  <si>
    <t>Передано</t>
  </si>
  <si>
    <t>Бюджетные назначения 2023 год</t>
  </si>
  <si>
    <t>Уточн. Бюджетные назначения 2023 год</t>
  </si>
  <si>
    <t>Утв. Бюджетные назначения 2023 год</t>
  </si>
  <si>
    <t>Единица измерения: тыс. руб.</t>
  </si>
  <si>
    <t>КВД (кроме): 000000***********</t>
  </si>
  <si>
    <t>Дата печати: 23.05.2024</t>
  </si>
  <si>
    <t>на 01.01.2024 г.</t>
  </si>
  <si>
    <t>Универсальный отчет по доходам</t>
  </si>
</sst>
</file>

<file path=xl/styles.xml><?xml version="1.0" encoding="utf-8"?>
<styleSheet xmlns="http://schemas.openxmlformats.org/spreadsheetml/2006/main">
  <numFmts count="4">
    <numFmt numFmtId="164" formatCode="dd/mm/yyyy\ hh:mm"/>
    <numFmt numFmtId="165" formatCode="?"/>
    <numFmt numFmtId="166" formatCode="0.0"/>
    <numFmt numFmtId="167" formatCode="#,##0.0"/>
  </numFmts>
  <fonts count="12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4"/>
      <name val="Times New Roman"/>
      <family val="1"/>
      <charset val="204"/>
    </font>
    <font>
      <b/>
      <sz val="9"/>
      <name val="MS Sans Serif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1" applyFont="1" applyBorder="1" applyAlignment="1" applyProtection="1"/>
    <xf numFmtId="0" fontId="5" fillId="0" borderId="0" xfId="1"/>
    <xf numFmtId="49" fontId="3" fillId="0" borderId="3" xfId="1" applyNumberFormat="1" applyFont="1" applyBorder="1" applyAlignment="1" applyProtection="1">
      <alignment horizontal="center"/>
    </xf>
    <xf numFmtId="49" fontId="4" fillId="0" borderId="4" xfId="1" applyNumberFormat="1" applyFont="1" applyBorder="1" applyAlignment="1" applyProtection="1">
      <alignment horizontal="left"/>
    </xf>
    <xf numFmtId="4" fontId="4" fillId="0" borderId="4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center" vertical="center" wrapText="1"/>
    </xf>
    <xf numFmtId="49" fontId="4" fillId="0" borderId="4" xfId="1" applyNumberFormat="1" applyFont="1" applyBorder="1" applyAlignment="1" applyProtection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 wrapText="1"/>
    </xf>
    <xf numFmtId="165" fontId="4" fillId="0" borderId="4" xfId="1" applyNumberFormat="1" applyFont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center" vertical="top" wrapText="1"/>
    </xf>
    <xf numFmtId="49" fontId="2" fillId="2" borderId="2" xfId="0" applyNumberFormat="1" applyFont="1" applyFill="1" applyBorder="1" applyAlignment="1" applyProtection="1">
      <alignment horizontal="center" vertical="top" wrapText="1"/>
    </xf>
    <xf numFmtId="0" fontId="6" fillId="3" borderId="0" xfId="0" applyFont="1" applyFill="1" applyAlignment="1">
      <alignment horizontal="center" vertical="top"/>
    </xf>
    <xf numFmtId="166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0" fontId="7" fillId="0" borderId="0" xfId="0" applyFont="1"/>
    <xf numFmtId="166" fontId="4" fillId="0" borderId="2" xfId="0" applyNumberFormat="1" applyFont="1" applyBorder="1" applyAlignment="1">
      <alignment horizontal="right" vertical="center"/>
    </xf>
    <xf numFmtId="167" fontId="4" fillId="0" borderId="4" xfId="1" applyNumberFormat="1" applyFont="1" applyBorder="1" applyAlignment="1" applyProtection="1">
      <alignment horizontal="right"/>
    </xf>
    <xf numFmtId="167" fontId="4" fillId="0" borderId="4" xfId="1" applyNumberFormat="1" applyFont="1" applyBorder="1" applyAlignment="1" applyProtection="1">
      <alignment horizontal="right" vertical="center" wrapText="1"/>
    </xf>
    <xf numFmtId="167" fontId="5" fillId="0" borderId="0" xfId="1" applyNumberFormat="1"/>
    <xf numFmtId="0" fontId="11" fillId="0" borderId="1" xfId="0" applyFont="1" applyBorder="1" applyAlignme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14" fontId="1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10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165" fontId="8" fillId="0" borderId="5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285</xdr:row>
      <xdr:rowOff>0</xdr:rowOff>
    </xdr:from>
    <xdr:to>
      <xdr:col>3</xdr:col>
      <xdr:colOff>609600</xdr:colOff>
      <xdr:row>287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21805700"/>
          <a:ext cx="53340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Исполнитель: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Ушакова М. Л.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94</xdr:row>
      <xdr:rowOff>190500</xdr:rowOff>
    </xdr:from>
    <xdr:to>
      <xdr:col>3</xdr:col>
      <xdr:colOff>609600</xdr:colOff>
      <xdr:row>97</xdr:row>
      <xdr:rowOff>47625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0" y="91039950"/>
          <a:ext cx="5334000" cy="371475"/>
          <a:chOff x="0" y="0"/>
          <a:chExt cx="1023" cy="255"/>
        </a:xfrm>
      </xdr:grpSpPr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Исполнитель:</a:t>
            </a:r>
          </a:p>
        </xdr:txBody>
      </xdr:sp>
      <xdr:sp macro="" textlink="">
        <xdr:nvSpPr>
          <xdr:cNvPr id="12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Ушакова М. Л.</a:t>
            </a:r>
          </a:p>
        </xdr:txBody>
      </xdr:sp>
      <xdr:sp macro="" textlink="">
        <xdr:nvSpPr>
          <xdr:cNvPr id="16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94"/>
  <sheetViews>
    <sheetView showGridLines="0" workbookViewId="0">
      <selection activeCell="F13" sqref="F13"/>
    </sheetView>
  </sheetViews>
  <sheetFormatPr defaultRowHeight="12.75" customHeight="1"/>
  <cols>
    <col min="1" max="1" width="24.7109375" customWidth="1"/>
    <col min="2" max="2" width="30.7109375" customWidth="1"/>
    <col min="3" max="7" width="15.42578125" customWidth="1"/>
    <col min="8" max="10" width="9.140625" customWidth="1"/>
  </cols>
  <sheetData>
    <row r="1" spans="1:10" ht="12.75" customHeight="1">
      <c r="A1" s="20" t="s">
        <v>1</v>
      </c>
      <c r="B1" s="21"/>
      <c r="C1" s="21"/>
      <c r="D1" s="21"/>
      <c r="E1" s="22"/>
      <c r="F1" s="22"/>
      <c r="G1" s="22"/>
      <c r="H1" s="22"/>
      <c r="I1" s="22"/>
      <c r="J1" s="22"/>
    </row>
    <row r="2" spans="1:10" ht="12.75" customHeight="1">
      <c r="A2" s="22" t="s">
        <v>0</v>
      </c>
      <c r="B2" s="22"/>
      <c r="C2" s="22"/>
      <c r="D2" s="22"/>
      <c r="E2" s="23"/>
      <c r="F2" s="24"/>
      <c r="G2" s="25"/>
      <c r="H2" s="23"/>
      <c r="I2" s="22"/>
      <c r="J2" s="22"/>
    </row>
    <row r="3" spans="1:10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2.75" customHeight="1">
      <c r="A4" s="26" t="s">
        <v>381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75" customHeight="1">
      <c r="A5" s="26" t="s">
        <v>380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2.6" customHeight="1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34" t="s">
        <v>379</v>
      </c>
      <c r="B7" s="34"/>
      <c r="C7" s="34"/>
      <c r="D7" s="34"/>
      <c r="E7" s="34"/>
      <c r="F7" s="34"/>
      <c r="G7" s="34"/>
    </row>
    <row r="8" spans="1:10">
      <c r="A8" s="34" t="s">
        <v>378</v>
      </c>
      <c r="B8" s="34"/>
      <c r="C8" s="34"/>
      <c r="D8" s="34"/>
      <c r="E8" s="34"/>
      <c r="F8" s="34"/>
      <c r="G8" s="34"/>
    </row>
    <row r="9" spans="1:10">
      <c r="A9" s="34"/>
      <c r="B9" s="34"/>
      <c r="C9" s="34"/>
      <c r="D9" s="34"/>
      <c r="E9" s="34"/>
      <c r="F9" s="34"/>
      <c r="G9" s="34"/>
    </row>
    <row r="10" spans="1:10">
      <c r="A10" s="22" t="s">
        <v>377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42">
      <c r="A11" s="27" t="s">
        <v>3</v>
      </c>
      <c r="B11" s="27" t="s">
        <v>4</v>
      </c>
      <c r="C11" s="27" t="s">
        <v>376</v>
      </c>
      <c r="D11" s="27" t="s">
        <v>375</v>
      </c>
      <c r="E11" s="27" t="s">
        <v>374</v>
      </c>
      <c r="F11" s="27" t="s">
        <v>5</v>
      </c>
      <c r="G11" s="27" t="s">
        <v>373</v>
      </c>
    </row>
    <row r="12" spans="1:10">
      <c r="A12" s="28" t="s">
        <v>6</v>
      </c>
      <c r="B12" s="29"/>
      <c r="C12" s="30">
        <v>954178.7</v>
      </c>
      <c r="D12" s="30">
        <v>2769.1</v>
      </c>
      <c r="E12" s="30">
        <v>956947.8</v>
      </c>
      <c r="F12" s="30">
        <v>959967.58</v>
      </c>
      <c r="G12" s="30">
        <v>7534.34</v>
      </c>
    </row>
    <row r="13" spans="1:10" ht="153">
      <c r="A13" s="31" t="s">
        <v>15</v>
      </c>
      <c r="B13" s="32" t="s">
        <v>16</v>
      </c>
      <c r="C13" s="33">
        <v>135256</v>
      </c>
      <c r="D13" s="33">
        <v>5921.7</v>
      </c>
      <c r="E13" s="33">
        <v>141177.70000000001</v>
      </c>
      <c r="F13" s="33">
        <v>151934</v>
      </c>
      <c r="G13" s="33"/>
    </row>
    <row r="14" spans="1:10" ht="153">
      <c r="A14" s="31" t="s">
        <v>17</v>
      </c>
      <c r="B14" s="32" t="s">
        <v>18</v>
      </c>
      <c r="C14" s="33"/>
      <c r="D14" s="33"/>
      <c r="E14" s="33"/>
      <c r="F14" s="33">
        <v>3.57</v>
      </c>
      <c r="G14" s="33"/>
    </row>
    <row r="15" spans="1:10" ht="165.75">
      <c r="A15" s="31" t="s">
        <v>21</v>
      </c>
      <c r="B15" s="32" t="s">
        <v>22</v>
      </c>
      <c r="C15" s="33">
        <v>1943</v>
      </c>
      <c r="D15" s="33"/>
      <c r="E15" s="33">
        <v>1943</v>
      </c>
      <c r="F15" s="33">
        <v>1677.61</v>
      </c>
      <c r="G15" s="33"/>
    </row>
    <row r="16" spans="1:10" ht="165.75">
      <c r="A16" s="31" t="s">
        <v>23</v>
      </c>
      <c r="B16" s="32" t="s">
        <v>24</v>
      </c>
      <c r="C16" s="33"/>
      <c r="D16" s="33"/>
      <c r="E16" s="33"/>
      <c r="F16" s="33">
        <v>-0.96</v>
      </c>
      <c r="G16" s="33"/>
    </row>
    <row r="17" spans="1:7" ht="89.25">
      <c r="A17" s="31" t="s">
        <v>27</v>
      </c>
      <c r="B17" s="31" t="s">
        <v>28</v>
      </c>
      <c r="C17" s="33">
        <v>1250</v>
      </c>
      <c r="D17" s="33"/>
      <c r="E17" s="33">
        <v>1250</v>
      </c>
      <c r="F17" s="33">
        <v>863.05</v>
      </c>
      <c r="G17" s="33"/>
    </row>
    <row r="18" spans="1:7" ht="89.25">
      <c r="A18" s="31" t="s">
        <v>29</v>
      </c>
      <c r="B18" s="31" t="s">
        <v>30</v>
      </c>
      <c r="C18" s="33"/>
      <c r="D18" s="33"/>
      <c r="E18" s="33"/>
      <c r="F18" s="33">
        <v>4.78</v>
      </c>
      <c r="G18" s="33"/>
    </row>
    <row r="19" spans="1:7" ht="191.25">
      <c r="A19" s="31" t="s">
        <v>33</v>
      </c>
      <c r="B19" s="32" t="s">
        <v>34</v>
      </c>
      <c r="C19" s="33">
        <v>361</v>
      </c>
      <c r="D19" s="33"/>
      <c r="E19" s="33">
        <v>361</v>
      </c>
      <c r="F19" s="33"/>
      <c r="G19" s="33"/>
    </row>
    <row r="20" spans="1:7" ht="102">
      <c r="A20" s="31" t="s">
        <v>346</v>
      </c>
      <c r="B20" s="32" t="s">
        <v>347</v>
      </c>
      <c r="C20" s="33"/>
      <c r="D20" s="33"/>
      <c r="E20" s="33"/>
      <c r="F20" s="33">
        <v>79.47</v>
      </c>
      <c r="G20" s="33"/>
    </row>
    <row r="21" spans="1:7" ht="127.5">
      <c r="A21" s="31" t="s">
        <v>41</v>
      </c>
      <c r="B21" s="32" t="s">
        <v>42</v>
      </c>
      <c r="C21" s="33">
        <v>5188</v>
      </c>
      <c r="D21" s="33"/>
      <c r="E21" s="33">
        <v>5188</v>
      </c>
      <c r="F21" s="33">
        <v>6338.48</v>
      </c>
      <c r="G21" s="33"/>
    </row>
    <row r="22" spans="1:7" ht="153">
      <c r="A22" s="31" t="s">
        <v>45</v>
      </c>
      <c r="B22" s="32" t="s">
        <v>46</v>
      </c>
      <c r="C22" s="33">
        <v>28</v>
      </c>
      <c r="D22" s="33"/>
      <c r="E22" s="33">
        <v>28</v>
      </c>
      <c r="F22" s="33">
        <v>33.11</v>
      </c>
      <c r="G22" s="33"/>
    </row>
    <row r="23" spans="1:7" ht="127.5">
      <c r="A23" s="31" t="s">
        <v>49</v>
      </c>
      <c r="B23" s="32" t="s">
        <v>50</v>
      </c>
      <c r="C23" s="33">
        <v>5895</v>
      </c>
      <c r="D23" s="33"/>
      <c r="E23" s="33">
        <v>5895</v>
      </c>
      <c r="F23" s="33">
        <v>6551.32</v>
      </c>
      <c r="G23" s="33"/>
    </row>
    <row r="24" spans="1:7" ht="127.5">
      <c r="A24" s="31" t="s">
        <v>53</v>
      </c>
      <c r="B24" s="32" t="s">
        <v>54</v>
      </c>
      <c r="C24" s="33">
        <v>-599</v>
      </c>
      <c r="D24" s="33"/>
      <c r="E24" s="33">
        <v>-599</v>
      </c>
      <c r="F24" s="33">
        <v>-690.1</v>
      </c>
      <c r="G24" s="33"/>
    </row>
    <row r="25" spans="1:7" ht="76.5">
      <c r="A25" s="31" t="s">
        <v>62</v>
      </c>
      <c r="B25" s="31" t="s">
        <v>63</v>
      </c>
      <c r="C25" s="33">
        <v>289</v>
      </c>
      <c r="D25" s="33">
        <v>168.9</v>
      </c>
      <c r="E25" s="33">
        <v>457.9</v>
      </c>
      <c r="F25" s="33">
        <v>459.94</v>
      </c>
      <c r="G25" s="33"/>
    </row>
    <row r="26" spans="1:7" ht="114.75">
      <c r="A26" s="31" t="s">
        <v>68</v>
      </c>
      <c r="B26" s="32" t="s">
        <v>69</v>
      </c>
      <c r="C26" s="33">
        <v>873</v>
      </c>
      <c r="D26" s="33"/>
      <c r="E26" s="33">
        <v>873</v>
      </c>
      <c r="F26" s="33">
        <v>872.12</v>
      </c>
      <c r="G26" s="33"/>
    </row>
    <row r="27" spans="1:7" ht="63.75">
      <c r="A27" s="31" t="s">
        <v>73</v>
      </c>
      <c r="B27" s="31" t="s">
        <v>74</v>
      </c>
      <c r="C27" s="33"/>
      <c r="D27" s="33"/>
      <c r="E27" s="33"/>
      <c r="F27" s="33">
        <v>-45.13</v>
      </c>
      <c r="G27" s="33"/>
    </row>
    <row r="28" spans="1:7" ht="63.75">
      <c r="A28" s="31" t="s">
        <v>75</v>
      </c>
      <c r="B28" s="31" t="s">
        <v>76</v>
      </c>
      <c r="C28" s="33"/>
      <c r="D28" s="33"/>
      <c r="E28" s="33"/>
      <c r="F28" s="33">
        <v>2.06</v>
      </c>
      <c r="G28" s="33"/>
    </row>
    <row r="29" spans="1:7" ht="51">
      <c r="A29" s="31" t="s">
        <v>80</v>
      </c>
      <c r="B29" s="31" t="s">
        <v>81</v>
      </c>
      <c r="C29" s="33">
        <v>1215</v>
      </c>
      <c r="D29" s="33">
        <v>200</v>
      </c>
      <c r="E29" s="33">
        <v>1415</v>
      </c>
      <c r="F29" s="33">
        <v>1405.67</v>
      </c>
      <c r="G29" s="33"/>
    </row>
    <row r="30" spans="1:7" ht="51">
      <c r="A30" s="31" t="s">
        <v>348</v>
      </c>
      <c r="B30" s="31" t="s">
        <v>349</v>
      </c>
      <c r="C30" s="33"/>
      <c r="D30" s="33"/>
      <c r="E30" s="33"/>
      <c r="F30" s="33">
        <v>10.47</v>
      </c>
      <c r="G30" s="33"/>
    </row>
    <row r="31" spans="1:7" ht="89.25">
      <c r="A31" s="31" t="s">
        <v>86</v>
      </c>
      <c r="B31" s="31" t="s">
        <v>87</v>
      </c>
      <c r="C31" s="33">
        <v>778</v>
      </c>
      <c r="D31" s="33">
        <v>-267</v>
      </c>
      <c r="E31" s="33">
        <v>511</v>
      </c>
      <c r="F31" s="33">
        <v>511.36</v>
      </c>
      <c r="G31" s="33"/>
    </row>
    <row r="32" spans="1:7" ht="63.75">
      <c r="A32" s="31" t="s">
        <v>92</v>
      </c>
      <c r="B32" s="31" t="s">
        <v>93</v>
      </c>
      <c r="C32" s="33">
        <v>999</v>
      </c>
      <c r="D32" s="33">
        <v>-247</v>
      </c>
      <c r="E32" s="33">
        <v>752</v>
      </c>
      <c r="F32" s="33"/>
      <c r="G32" s="33"/>
    </row>
    <row r="33" spans="1:7" ht="76.5">
      <c r="A33" s="31" t="s">
        <v>94</v>
      </c>
      <c r="B33" s="31" t="s">
        <v>95</v>
      </c>
      <c r="C33" s="33"/>
      <c r="D33" s="33"/>
      <c r="E33" s="33"/>
      <c r="F33" s="33">
        <v>752</v>
      </c>
      <c r="G33" s="33"/>
    </row>
    <row r="34" spans="1:7" ht="102">
      <c r="A34" s="31" t="s">
        <v>102</v>
      </c>
      <c r="B34" s="32" t="s">
        <v>103</v>
      </c>
      <c r="C34" s="33">
        <v>12638</v>
      </c>
      <c r="D34" s="33"/>
      <c r="E34" s="33">
        <v>12638</v>
      </c>
      <c r="F34" s="33">
        <v>13211.89</v>
      </c>
      <c r="G34" s="33"/>
    </row>
    <row r="35" spans="1:7" ht="89.25">
      <c r="A35" s="31" t="s">
        <v>106</v>
      </c>
      <c r="B35" s="31" t="s">
        <v>107</v>
      </c>
      <c r="C35" s="33">
        <v>127</v>
      </c>
      <c r="D35" s="33"/>
      <c r="E35" s="33">
        <v>127</v>
      </c>
      <c r="F35" s="33">
        <v>274.33999999999997</v>
      </c>
      <c r="G35" s="33"/>
    </row>
    <row r="36" spans="1:7" ht="76.5">
      <c r="A36" s="31" t="s">
        <v>110</v>
      </c>
      <c r="B36" s="31" t="s">
        <v>111</v>
      </c>
      <c r="C36" s="33">
        <v>749</v>
      </c>
      <c r="D36" s="33"/>
      <c r="E36" s="33">
        <v>749</v>
      </c>
      <c r="F36" s="33">
        <v>804.68</v>
      </c>
      <c r="G36" s="33"/>
    </row>
    <row r="37" spans="1:7" ht="76.5">
      <c r="A37" s="31" t="s">
        <v>118</v>
      </c>
      <c r="B37" s="31" t="s">
        <v>119</v>
      </c>
      <c r="C37" s="33">
        <v>44</v>
      </c>
      <c r="D37" s="33"/>
      <c r="E37" s="33">
        <v>44</v>
      </c>
      <c r="F37" s="33">
        <v>45.05</v>
      </c>
      <c r="G37" s="33"/>
    </row>
    <row r="38" spans="1:7" ht="76.5">
      <c r="A38" s="31" t="s">
        <v>122</v>
      </c>
      <c r="B38" s="31" t="s">
        <v>123</v>
      </c>
      <c r="C38" s="33">
        <v>1</v>
      </c>
      <c r="D38" s="33"/>
      <c r="E38" s="33">
        <v>1</v>
      </c>
      <c r="F38" s="33"/>
      <c r="G38" s="33"/>
    </row>
    <row r="39" spans="1:7" ht="63.75">
      <c r="A39" s="31" t="s">
        <v>128</v>
      </c>
      <c r="B39" s="31" t="s">
        <v>129</v>
      </c>
      <c r="C39" s="33">
        <v>22</v>
      </c>
      <c r="D39" s="33"/>
      <c r="E39" s="33">
        <v>22</v>
      </c>
      <c r="F39" s="33">
        <v>31.45</v>
      </c>
      <c r="G39" s="33"/>
    </row>
    <row r="40" spans="1:7" ht="38.25">
      <c r="A40" s="31" t="s">
        <v>136</v>
      </c>
      <c r="B40" s="31" t="s">
        <v>137</v>
      </c>
      <c r="C40" s="33">
        <v>201</v>
      </c>
      <c r="D40" s="33"/>
      <c r="E40" s="33">
        <v>201</v>
      </c>
      <c r="F40" s="33">
        <v>304.95999999999998</v>
      </c>
      <c r="G40" s="33"/>
    </row>
    <row r="41" spans="1:7" ht="25.5">
      <c r="A41" s="31" t="s">
        <v>142</v>
      </c>
      <c r="B41" s="31" t="s">
        <v>143</v>
      </c>
      <c r="C41" s="33"/>
      <c r="D41" s="33">
        <v>386</v>
      </c>
      <c r="E41" s="33">
        <v>386</v>
      </c>
      <c r="F41" s="33">
        <v>7716.14</v>
      </c>
      <c r="G41" s="33"/>
    </row>
    <row r="42" spans="1:7" ht="102">
      <c r="A42" s="31" t="s">
        <v>150</v>
      </c>
      <c r="B42" s="32" t="s">
        <v>151</v>
      </c>
      <c r="C42" s="33"/>
      <c r="D42" s="33">
        <v>386</v>
      </c>
      <c r="E42" s="33">
        <v>386</v>
      </c>
      <c r="F42" s="33">
        <v>386.19</v>
      </c>
      <c r="G42" s="33"/>
    </row>
    <row r="43" spans="1:7" ht="63.75">
      <c r="A43" s="31" t="s">
        <v>156</v>
      </c>
      <c r="B43" s="31" t="s">
        <v>157</v>
      </c>
      <c r="C43" s="33"/>
      <c r="D43" s="33">
        <v>2614</v>
      </c>
      <c r="E43" s="33">
        <v>2614</v>
      </c>
      <c r="F43" s="33">
        <v>2621.2600000000002</v>
      </c>
      <c r="G43" s="33"/>
    </row>
    <row r="44" spans="1:7" ht="89.25">
      <c r="A44" s="31" t="s">
        <v>164</v>
      </c>
      <c r="B44" s="32" t="s">
        <v>165</v>
      </c>
      <c r="C44" s="33">
        <v>7</v>
      </c>
      <c r="D44" s="33"/>
      <c r="E44" s="33">
        <v>7</v>
      </c>
      <c r="F44" s="33"/>
      <c r="G44" s="33"/>
    </row>
    <row r="45" spans="1:7" ht="153">
      <c r="A45" s="31" t="s">
        <v>166</v>
      </c>
      <c r="B45" s="32" t="s">
        <v>167</v>
      </c>
      <c r="C45" s="33"/>
      <c r="D45" s="33"/>
      <c r="E45" s="33"/>
      <c r="F45" s="33">
        <v>2.4</v>
      </c>
      <c r="G45" s="33"/>
    </row>
    <row r="46" spans="1:7" ht="114.75">
      <c r="A46" s="31" t="s">
        <v>170</v>
      </c>
      <c r="B46" s="32" t="s">
        <v>171</v>
      </c>
      <c r="C46" s="33">
        <v>11</v>
      </c>
      <c r="D46" s="33"/>
      <c r="E46" s="33">
        <v>11</v>
      </c>
      <c r="F46" s="33"/>
      <c r="G46" s="33"/>
    </row>
    <row r="47" spans="1:7" ht="51">
      <c r="A47" s="31" t="s">
        <v>172</v>
      </c>
      <c r="B47" s="31" t="s">
        <v>173</v>
      </c>
      <c r="C47" s="33"/>
      <c r="D47" s="33"/>
      <c r="E47" s="33"/>
      <c r="F47" s="33">
        <v>2</v>
      </c>
      <c r="G47" s="33"/>
    </row>
    <row r="48" spans="1:7" ht="114.75">
      <c r="A48" s="31" t="s">
        <v>350</v>
      </c>
      <c r="B48" s="32" t="s">
        <v>171</v>
      </c>
      <c r="C48" s="33"/>
      <c r="D48" s="33"/>
      <c r="E48" s="33"/>
      <c r="F48" s="33">
        <v>7.5</v>
      </c>
      <c r="G48" s="33"/>
    </row>
    <row r="49" spans="1:7" ht="89.25">
      <c r="A49" s="31" t="s">
        <v>176</v>
      </c>
      <c r="B49" s="32" t="s">
        <v>177</v>
      </c>
      <c r="C49" s="33">
        <v>51</v>
      </c>
      <c r="D49" s="33"/>
      <c r="E49" s="33">
        <v>51</v>
      </c>
      <c r="F49" s="33"/>
      <c r="G49" s="33"/>
    </row>
    <row r="50" spans="1:7" ht="89.25">
      <c r="A50" s="31" t="s">
        <v>351</v>
      </c>
      <c r="B50" s="32" t="s">
        <v>177</v>
      </c>
      <c r="C50" s="33"/>
      <c r="D50" s="33"/>
      <c r="E50" s="33"/>
      <c r="F50" s="33">
        <v>0.15</v>
      </c>
      <c r="G50" s="33"/>
    </row>
    <row r="51" spans="1:7" ht="102">
      <c r="A51" s="31" t="s">
        <v>180</v>
      </c>
      <c r="B51" s="32" t="s">
        <v>181</v>
      </c>
      <c r="C51" s="33">
        <v>5</v>
      </c>
      <c r="D51" s="33"/>
      <c r="E51" s="33">
        <v>5</v>
      </c>
      <c r="F51" s="33"/>
      <c r="G51" s="33"/>
    </row>
    <row r="52" spans="1:7" ht="89.25">
      <c r="A52" s="31" t="s">
        <v>184</v>
      </c>
      <c r="B52" s="32" t="s">
        <v>185</v>
      </c>
      <c r="C52" s="33">
        <v>25</v>
      </c>
      <c r="D52" s="33"/>
      <c r="E52" s="33">
        <v>25</v>
      </c>
      <c r="F52" s="33"/>
      <c r="G52" s="33"/>
    </row>
    <row r="53" spans="1:7" ht="114.75">
      <c r="A53" s="31" t="s">
        <v>188</v>
      </c>
      <c r="B53" s="32" t="s">
        <v>189</v>
      </c>
      <c r="C53" s="33">
        <v>15</v>
      </c>
      <c r="D53" s="33"/>
      <c r="E53" s="33">
        <v>15</v>
      </c>
      <c r="F53" s="33"/>
      <c r="G53" s="33"/>
    </row>
    <row r="54" spans="1:7" ht="114.75">
      <c r="A54" s="31" t="s">
        <v>190</v>
      </c>
      <c r="B54" s="32" t="s">
        <v>189</v>
      </c>
      <c r="C54" s="33"/>
      <c r="D54" s="33"/>
      <c r="E54" s="33"/>
      <c r="F54" s="33">
        <v>-15</v>
      </c>
      <c r="G54" s="33"/>
    </row>
    <row r="55" spans="1:7" ht="102">
      <c r="A55" s="31" t="s">
        <v>195</v>
      </c>
      <c r="B55" s="32" t="s">
        <v>194</v>
      </c>
      <c r="C55" s="33"/>
      <c r="D55" s="33"/>
      <c r="E55" s="33"/>
      <c r="F55" s="33">
        <v>0.78</v>
      </c>
      <c r="G55" s="33"/>
    </row>
    <row r="56" spans="1:7" ht="102">
      <c r="A56" s="31" t="s">
        <v>196</v>
      </c>
      <c r="B56" s="32" t="s">
        <v>194</v>
      </c>
      <c r="C56" s="33"/>
      <c r="D56" s="33"/>
      <c r="E56" s="33"/>
      <c r="F56" s="33">
        <v>0.25</v>
      </c>
      <c r="G56" s="33"/>
    </row>
    <row r="57" spans="1:7" ht="89.25">
      <c r="A57" s="31" t="s">
        <v>199</v>
      </c>
      <c r="B57" s="32" t="s">
        <v>200</v>
      </c>
      <c r="C57" s="33">
        <v>13</v>
      </c>
      <c r="D57" s="33"/>
      <c r="E57" s="33">
        <v>13</v>
      </c>
      <c r="F57" s="33"/>
      <c r="G57" s="33"/>
    </row>
    <row r="58" spans="1:7" ht="89.25">
      <c r="A58" s="31" t="s">
        <v>352</v>
      </c>
      <c r="B58" s="32" t="s">
        <v>200</v>
      </c>
      <c r="C58" s="33"/>
      <c r="D58" s="33"/>
      <c r="E58" s="33"/>
      <c r="F58" s="33">
        <v>0.5</v>
      </c>
      <c r="G58" s="33"/>
    </row>
    <row r="59" spans="1:7" ht="89.25">
      <c r="A59" s="31" t="s">
        <v>201</v>
      </c>
      <c r="B59" s="32" t="s">
        <v>200</v>
      </c>
      <c r="C59" s="33"/>
      <c r="D59" s="33"/>
      <c r="E59" s="33"/>
      <c r="F59" s="33">
        <v>1</v>
      </c>
      <c r="G59" s="33"/>
    </row>
    <row r="60" spans="1:7" ht="89.25">
      <c r="A60" s="31" t="s">
        <v>202</v>
      </c>
      <c r="B60" s="31" t="s">
        <v>203</v>
      </c>
      <c r="C60" s="33">
        <v>1</v>
      </c>
      <c r="D60" s="33"/>
      <c r="E60" s="33">
        <v>1</v>
      </c>
      <c r="F60" s="33"/>
      <c r="G60" s="33"/>
    </row>
    <row r="61" spans="1:7" ht="102">
      <c r="A61" s="31" t="s">
        <v>206</v>
      </c>
      <c r="B61" s="32" t="s">
        <v>207</v>
      </c>
      <c r="C61" s="33">
        <v>37</v>
      </c>
      <c r="D61" s="33"/>
      <c r="E61" s="33">
        <v>37</v>
      </c>
      <c r="F61" s="33"/>
      <c r="G61" s="33"/>
    </row>
    <row r="62" spans="1:7" ht="114.75">
      <c r="A62" s="31" t="s">
        <v>208</v>
      </c>
      <c r="B62" s="32" t="s">
        <v>209</v>
      </c>
      <c r="C62" s="33"/>
      <c r="D62" s="33"/>
      <c r="E62" s="33"/>
      <c r="F62" s="33">
        <v>34.950000000000003</v>
      </c>
      <c r="G62" s="33"/>
    </row>
    <row r="63" spans="1:7" ht="51">
      <c r="A63" s="31" t="s">
        <v>212</v>
      </c>
      <c r="B63" s="31" t="s">
        <v>213</v>
      </c>
      <c r="C63" s="33"/>
      <c r="D63" s="33"/>
      <c r="E63" s="33"/>
      <c r="F63" s="33">
        <v>2.5</v>
      </c>
      <c r="G63" s="33"/>
    </row>
    <row r="64" spans="1:7" ht="165.75">
      <c r="A64" s="31" t="s">
        <v>216</v>
      </c>
      <c r="B64" s="32" t="s">
        <v>217</v>
      </c>
      <c r="C64" s="33"/>
      <c r="D64" s="33"/>
      <c r="E64" s="33"/>
      <c r="F64" s="33">
        <v>15</v>
      </c>
      <c r="G64" s="33"/>
    </row>
    <row r="65" spans="1:7" ht="89.25">
      <c r="A65" s="31" t="s">
        <v>222</v>
      </c>
      <c r="B65" s="31" t="s">
        <v>223</v>
      </c>
      <c r="C65" s="33"/>
      <c r="D65" s="33"/>
      <c r="E65" s="33"/>
      <c r="F65" s="33">
        <v>69.45</v>
      </c>
      <c r="G65" s="33"/>
    </row>
    <row r="66" spans="1:7" ht="76.5">
      <c r="A66" s="31" t="s">
        <v>228</v>
      </c>
      <c r="B66" s="31" t="s">
        <v>229</v>
      </c>
      <c r="C66" s="33"/>
      <c r="D66" s="33"/>
      <c r="E66" s="33"/>
      <c r="F66" s="33">
        <v>17.440000000000001</v>
      </c>
      <c r="G66" s="33"/>
    </row>
    <row r="67" spans="1:7" ht="63.75">
      <c r="A67" s="31" t="s">
        <v>232</v>
      </c>
      <c r="B67" s="31" t="s">
        <v>233</v>
      </c>
      <c r="C67" s="33">
        <v>83</v>
      </c>
      <c r="D67" s="33">
        <v>198</v>
      </c>
      <c r="E67" s="33">
        <v>281</v>
      </c>
      <c r="F67" s="33">
        <v>472.97</v>
      </c>
      <c r="G67" s="33"/>
    </row>
    <row r="68" spans="1:7" ht="165.75">
      <c r="A68" s="31" t="s">
        <v>238</v>
      </c>
      <c r="B68" s="32" t="s">
        <v>239</v>
      </c>
      <c r="C68" s="33"/>
      <c r="D68" s="33"/>
      <c r="E68" s="33"/>
      <c r="F68" s="33">
        <v>1</v>
      </c>
      <c r="G68" s="33"/>
    </row>
    <row r="69" spans="1:7" ht="89.25">
      <c r="A69" s="31" t="s">
        <v>353</v>
      </c>
      <c r="B69" s="31" t="s">
        <v>354</v>
      </c>
      <c r="C69" s="33"/>
      <c r="D69" s="33"/>
      <c r="E69" s="33"/>
      <c r="F69" s="33">
        <v>0.65</v>
      </c>
      <c r="G69" s="33"/>
    </row>
    <row r="70" spans="1:7" ht="38.25">
      <c r="A70" s="31" t="s">
        <v>248</v>
      </c>
      <c r="B70" s="31" t="s">
        <v>249</v>
      </c>
      <c r="C70" s="33">
        <v>189107.1</v>
      </c>
      <c r="D70" s="33"/>
      <c r="E70" s="33">
        <v>189107.1</v>
      </c>
      <c r="F70" s="33">
        <v>189107.1</v>
      </c>
      <c r="G70" s="33"/>
    </row>
    <row r="71" spans="1:7" ht="38.25">
      <c r="A71" s="31" t="s">
        <v>254</v>
      </c>
      <c r="B71" s="31" t="s">
        <v>255</v>
      </c>
      <c r="C71" s="33">
        <v>53574.2</v>
      </c>
      <c r="D71" s="33">
        <v>0.1</v>
      </c>
      <c r="E71" s="33">
        <v>53574.3</v>
      </c>
      <c r="F71" s="33">
        <v>49302.879999999997</v>
      </c>
      <c r="G71" s="33"/>
    </row>
    <row r="72" spans="1:7" ht="102">
      <c r="A72" s="31" t="s">
        <v>258</v>
      </c>
      <c r="B72" s="32" t="s">
        <v>259</v>
      </c>
      <c r="C72" s="33">
        <v>35078</v>
      </c>
      <c r="D72" s="33">
        <v>7000.4</v>
      </c>
      <c r="E72" s="33">
        <v>42078.400000000001</v>
      </c>
      <c r="F72" s="33">
        <v>42054.5</v>
      </c>
      <c r="G72" s="33"/>
    </row>
    <row r="73" spans="1:7" ht="76.5">
      <c r="A73" s="31" t="s">
        <v>262</v>
      </c>
      <c r="B73" s="31" t="s">
        <v>263</v>
      </c>
      <c r="C73" s="33">
        <v>577</v>
      </c>
      <c r="D73" s="33"/>
      <c r="E73" s="33">
        <v>577</v>
      </c>
      <c r="F73" s="33">
        <v>576.99</v>
      </c>
      <c r="G73" s="33"/>
    </row>
    <row r="74" spans="1:7" ht="76.5">
      <c r="A74" s="31" t="s">
        <v>266</v>
      </c>
      <c r="B74" s="31" t="s">
        <v>267</v>
      </c>
      <c r="C74" s="33">
        <v>2464.3000000000002</v>
      </c>
      <c r="D74" s="33"/>
      <c r="E74" s="33">
        <v>2464.3000000000002</v>
      </c>
      <c r="F74" s="33">
        <v>2464.3000000000002</v>
      </c>
      <c r="G74" s="33"/>
    </row>
    <row r="75" spans="1:7" ht="38.25">
      <c r="A75" s="31" t="s">
        <v>270</v>
      </c>
      <c r="B75" s="31" t="s">
        <v>271</v>
      </c>
      <c r="C75" s="33">
        <v>2344.8000000000002</v>
      </c>
      <c r="D75" s="33">
        <v>-292.5</v>
      </c>
      <c r="E75" s="33">
        <v>2052.3000000000002</v>
      </c>
      <c r="F75" s="33">
        <v>2052.25</v>
      </c>
      <c r="G75" s="33"/>
    </row>
    <row r="76" spans="1:7" ht="25.5">
      <c r="A76" s="31" t="s">
        <v>274</v>
      </c>
      <c r="B76" s="31" t="s">
        <v>275</v>
      </c>
      <c r="C76" s="33">
        <v>287.8</v>
      </c>
      <c r="D76" s="33"/>
      <c r="E76" s="33">
        <v>287.8</v>
      </c>
      <c r="F76" s="33">
        <v>287.8</v>
      </c>
      <c r="G76" s="33"/>
    </row>
    <row r="77" spans="1:7" ht="38.25">
      <c r="A77" s="31" t="s">
        <v>278</v>
      </c>
      <c r="B77" s="31" t="s">
        <v>279</v>
      </c>
      <c r="C77" s="33">
        <v>9465.4</v>
      </c>
      <c r="D77" s="33"/>
      <c r="E77" s="33">
        <v>9465.4</v>
      </c>
      <c r="F77" s="33">
        <v>9465.31</v>
      </c>
      <c r="G77" s="33"/>
    </row>
    <row r="78" spans="1:7" ht="38.25">
      <c r="A78" s="31" t="s">
        <v>282</v>
      </c>
      <c r="B78" s="31" t="s">
        <v>283</v>
      </c>
      <c r="C78" s="33">
        <v>8951</v>
      </c>
      <c r="D78" s="33"/>
      <c r="E78" s="33">
        <v>8951</v>
      </c>
      <c r="F78" s="33">
        <v>8950.92</v>
      </c>
      <c r="G78" s="33"/>
    </row>
    <row r="79" spans="1:7" ht="25.5">
      <c r="A79" s="31" t="s">
        <v>286</v>
      </c>
      <c r="B79" s="31" t="s">
        <v>287</v>
      </c>
      <c r="C79" s="33">
        <v>16959.3</v>
      </c>
      <c r="D79" s="33">
        <v>13745.3</v>
      </c>
      <c r="E79" s="33">
        <v>30704.6</v>
      </c>
      <c r="F79" s="33">
        <v>30468.53</v>
      </c>
      <c r="G79" s="33"/>
    </row>
    <row r="80" spans="1:7" ht="38.25">
      <c r="A80" s="31" t="s">
        <v>292</v>
      </c>
      <c r="B80" s="31" t="s">
        <v>293</v>
      </c>
      <c r="C80" s="33">
        <v>872</v>
      </c>
      <c r="D80" s="33"/>
      <c r="E80" s="33">
        <v>872</v>
      </c>
      <c r="F80" s="33">
        <v>872</v>
      </c>
      <c r="G80" s="33"/>
    </row>
    <row r="81" spans="1:7" ht="51">
      <c r="A81" s="31" t="s">
        <v>296</v>
      </c>
      <c r="B81" s="31" t="s">
        <v>297</v>
      </c>
      <c r="C81" s="33">
        <v>1691</v>
      </c>
      <c r="D81" s="33"/>
      <c r="E81" s="33">
        <v>1691</v>
      </c>
      <c r="F81" s="33">
        <v>1100.25</v>
      </c>
      <c r="G81" s="33"/>
    </row>
    <row r="82" spans="1:7" ht="38.25">
      <c r="A82" s="31" t="s">
        <v>300</v>
      </c>
      <c r="B82" s="31" t="s">
        <v>301</v>
      </c>
      <c r="C82" s="33">
        <v>391494</v>
      </c>
      <c r="D82" s="33">
        <v>-23902.3</v>
      </c>
      <c r="E82" s="33">
        <v>367591.7</v>
      </c>
      <c r="F82" s="33">
        <v>357383.9</v>
      </c>
      <c r="G82" s="33"/>
    </row>
    <row r="83" spans="1:7" ht="63.75">
      <c r="A83" s="31" t="s">
        <v>304</v>
      </c>
      <c r="B83" s="31" t="s">
        <v>305</v>
      </c>
      <c r="C83" s="33">
        <v>2863</v>
      </c>
      <c r="D83" s="33">
        <v>-600</v>
      </c>
      <c r="E83" s="33">
        <v>2263</v>
      </c>
      <c r="F83" s="33">
        <v>1635.55</v>
      </c>
      <c r="G83" s="33"/>
    </row>
    <row r="84" spans="1:7" ht="89.25">
      <c r="A84" s="31" t="s">
        <v>308</v>
      </c>
      <c r="B84" s="31" t="s">
        <v>309</v>
      </c>
      <c r="C84" s="33">
        <v>2281</v>
      </c>
      <c r="D84" s="33"/>
      <c r="E84" s="33">
        <v>2281</v>
      </c>
      <c r="F84" s="33">
        <v>2121</v>
      </c>
      <c r="G84" s="33"/>
    </row>
    <row r="85" spans="1:7" ht="63.75">
      <c r="A85" s="31" t="s">
        <v>312</v>
      </c>
      <c r="B85" s="31" t="s">
        <v>313</v>
      </c>
      <c r="C85" s="33">
        <v>0.5</v>
      </c>
      <c r="D85" s="33"/>
      <c r="E85" s="33">
        <v>0.5</v>
      </c>
      <c r="F85" s="33"/>
      <c r="G85" s="33"/>
    </row>
    <row r="86" spans="1:7" ht="51">
      <c r="A86" s="31" t="s">
        <v>316</v>
      </c>
      <c r="B86" s="31" t="s">
        <v>317</v>
      </c>
      <c r="C86" s="33">
        <v>1246.8</v>
      </c>
      <c r="D86" s="33">
        <v>1039</v>
      </c>
      <c r="E86" s="33">
        <v>2285.8000000000002</v>
      </c>
      <c r="F86" s="33">
        <v>2284.83</v>
      </c>
      <c r="G86" s="33"/>
    </row>
    <row r="87" spans="1:7" ht="38.25">
      <c r="A87" s="31" t="s">
        <v>320</v>
      </c>
      <c r="B87" s="31" t="s">
        <v>321</v>
      </c>
      <c r="C87" s="33">
        <v>20092</v>
      </c>
      <c r="D87" s="33">
        <v>-5000</v>
      </c>
      <c r="E87" s="33">
        <v>15092</v>
      </c>
      <c r="F87" s="33">
        <v>14502.15</v>
      </c>
      <c r="G87" s="33"/>
    </row>
    <row r="88" spans="1:7" ht="127.5">
      <c r="A88" s="31" t="s">
        <v>324</v>
      </c>
      <c r="B88" s="32" t="s">
        <v>325</v>
      </c>
      <c r="C88" s="33">
        <v>7187</v>
      </c>
      <c r="D88" s="33">
        <v>-245.4</v>
      </c>
      <c r="E88" s="33">
        <v>6941.6</v>
      </c>
      <c r="F88" s="33">
        <v>6941.6</v>
      </c>
      <c r="G88" s="33"/>
    </row>
    <row r="89" spans="1:7" ht="63.75">
      <c r="A89" s="31" t="s">
        <v>328</v>
      </c>
      <c r="B89" s="31" t="s">
        <v>329</v>
      </c>
      <c r="C89" s="33">
        <v>22.1</v>
      </c>
      <c r="D89" s="33">
        <v>-0.5</v>
      </c>
      <c r="E89" s="33">
        <v>21.6</v>
      </c>
      <c r="F89" s="33">
        <v>11.89</v>
      </c>
      <c r="G89" s="33"/>
    </row>
    <row r="90" spans="1:7" ht="38.25">
      <c r="A90" s="31" t="s">
        <v>332</v>
      </c>
      <c r="B90" s="31" t="s">
        <v>333</v>
      </c>
      <c r="C90" s="33">
        <v>801</v>
      </c>
      <c r="D90" s="33">
        <v>15</v>
      </c>
      <c r="E90" s="33">
        <v>816</v>
      </c>
      <c r="F90" s="33">
        <v>816</v>
      </c>
      <c r="G90" s="33"/>
    </row>
    <row r="91" spans="1:7" ht="25.5">
      <c r="A91" s="31" t="s">
        <v>336</v>
      </c>
      <c r="B91" s="31" t="s">
        <v>337</v>
      </c>
      <c r="C91" s="33">
        <v>430.4</v>
      </c>
      <c r="D91" s="33">
        <v>-60.7</v>
      </c>
      <c r="E91" s="33">
        <v>369.7</v>
      </c>
      <c r="F91" s="33">
        <v>202.41</v>
      </c>
      <c r="G91" s="33"/>
    </row>
    <row r="92" spans="1:7" ht="76.5">
      <c r="A92" s="31" t="s">
        <v>342</v>
      </c>
      <c r="B92" s="31" t="s">
        <v>343</v>
      </c>
      <c r="C92" s="33">
        <v>38883</v>
      </c>
      <c r="D92" s="33"/>
      <c r="E92" s="33">
        <v>38883</v>
      </c>
      <c r="F92" s="33">
        <v>38883</v>
      </c>
      <c r="G92" s="33"/>
    </row>
    <row r="93" spans="1:7" ht="38.25">
      <c r="A93" s="31" t="s">
        <v>357</v>
      </c>
      <c r="B93" s="31" t="s">
        <v>358</v>
      </c>
      <c r="C93" s="33"/>
      <c r="D93" s="33">
        <v>1710.1</v>
      </c>
      <c r="E93" s="33">
        <v>1710.1</v>
      </c>
      <c r="F93" s="33">
        <v>1710.1</v>
      </c>
      <c r="G93" s="33"/>
    </row>
    <row r="94" spans="1:7" ht="63.75">
      <c r="A94" s="31" t="s">
        <v>372</v>
      </c>
      <c r="B94" s="31" t="s">
        <v>371</v>
      </c>
      <c r="C94" s="33"/>
      <c r="D94" s="33"/>
      <c r="E94" s="33"/>
      <c r="F94" s="33"/>
      <c r="G94" s="33">
        <v>7534.34</v>
      </c>
    </row>
  </sheetData>
  <mergeCells count="4">
    <mergeCell ref="A6:J6"/>
    <mergeCell ref="A7:G7"/>
    <mergeCell ref="A8:G8"/>
    <mergeCell ref="A9:G9"/>
  </mergeCells>
  <pageMargins left="0.59055118110236227" right="0.59055118110236227" top="0.59055118110236227" bottom="0.59055118110236227" header="0" footer="0"/>
  <pageSetup paperSize="9" scale="9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93"/>
  <sheetViews>
    <sheetView showGridLines="0" tabSelected="1" workbookViewId="0">
      <selection activeCell="D32" sqref="D32"/>
    </sheetView>
  </sheetViews>
  <sheetFormatPr defaultRowHeight="12.75" customHeight="1" outlineLevelRow="5"/>
  <cols>
    <col min="1" max="1" width="19" style="2" customWidth="1"/>
    <col min="2" max="2" width="30.7109375" style="2" customWidth="1"/>
    <col min="3" max="4" width="10.42578125" style="2" customWidth="1"/>
    <col min="5" max="5" width="14" style="2" customWidth="1"/>
    <col min="6" max="6" width="7.42578125" style="2" customWidth="1"/>
    <col min="7" max="7" width="8.140625" style="2" customWidth="1"/>
    <col min="8" max="16384" width="9.140625" style="2"/>
  </cols>
  <sheetData>
    <row r="1" spans="1:7" s="15" customFormat="1" ht="54.75" customHeight="1">
      <c r="A1" s="35" t="s">
        <v>370</v>
      </c>
      <c r="B1" s="35"/>
      <c r="C1" s="35"/>
      <c r="D1" s="35"/>
      <c r="E1" s="35"/>
      <c r="F1" s="35"/>
      <c r="G1" s="35"/>
    </row>
    <row r="2" spans="1:7">
      <c r="A2" s="1" t="s">
        <v>2</v>
      </c>
      <c r="B2" s="1"/>
      <c r="C2" s="1"/>
      <c r="D2" s="1"/>
      <c r="E2" s="1"/>
      <c r="F2" s="1"/>
      <c r="G2" s="1"/>
    </row>
    <row r="3" spans="1:7" s="12" customFormat="1" ht="38.25">
      <c r="A3" s="10" t="s">
        <v>3</v>
      </c>
      <c r="B3" s="11" t="s">
        <v>4</v>
      </c>
      <c r="C3" s="10" t="s">
        <v>369</v>
      </c>
      <c r="D3" s="10" t="s">
        <v>359</v>
      </c>
      <c r="E3" s="10" t="s">
        <v>360</v>
      </c>
      <c r="F3" s="10" t="s">
        <v>367</v>
      </c>
      <c r="G3" s="10" t="s">
        <v>368</v>
      </c>
    </row>
    <row r="4" spans="1:7" s="12" customFormat="1" ht="14.25" customHeight="1">
      <c r="A4" s="10" t="s">
        <v>361</v>
      </c>
      <c r="B4" s="10" t="s">
        <v>362</v>
      </c>
      <c r="C4" s="10"/>
      <c r="D4" s="10" t="s">
        <v>363</v>
      </c>
      <c r="E4" s="10" t="s">
        <v>364</v>
      </c>
      <c r="F4" s="10" t="s">
        <v>365</v>
      </c>
      <c r="G4" s="10" t="s">
        <v>366</v>
      </c>
    </row>
    <row r="5" spans="1:7" ht="13.5">
      <c r="A5" s="3" t="s">
        <v>6</v>
      </c>
      <c r="B5" s="4"/>
      <c r="C5" s="17">
        <f>SUM(C6,C139)</f>
        <v>954178.8</v>
      </c>
      <c r="D5" s="5">
        <v>956947.8</v>
      </c>
      <c r="E5" s="5">
        <v>959967.58</v>
      </c>
      <c r="F5" s="16">
        <f>IFERROR(E5/#REF!*100,0)</f>
        <v>0</v>
      </c>
      <c r="G5" s="14">
        <f t="shared" ref="G5:G36" si="0">E5-C5</f>
        <v>5788.7799999999115</v>
      </c>
    </row>
    <row r="6" spans="1:7">
      <c r="A6" s="6" t="s">
        <v>7</v>
      </c>
      <c r="B6" s="7" t="s">
        <v>8</v>
      </c>
      <c r="C6" s="18">
        <f>SUM(C7,C22,C32,C51,C56,C64,C73,C80,C87)</f>
        <v>167506</v>
      </c>
      <c r="D6" s="8">
        <v>176866.6</v>
      </c>
      <c r="E6" s="8">
        <v>196772.33</v>
      </c>
      <c r="F6" s="16">
        <f t="shared" ref="F6:F37" si="1">IFERROR(E6/D6*100,0)</f>
        <v>111.2546574650047</v>
      </c>
      <c r="G6" s="14">
        <f t="shared" si="0"/>
        <v>29266.329999999987</v>
      </c>
    </row>
    <row r="7" spans="1:7" outlineLevel="1">
      <c r="A7" s="6" t="s">
        <v>9</v>
      </c>
      <c r="B7" s="7" t="s">
        <v>10</v>
      </c>
      <c r="C7" s="18">
        <f>SUM(C8)</f>
        <v>138810</v>
      </c>
      <c r="D7" s="8">
        <v>144731.70000000001</v>
      </c>
      <c r="E7" s="8">
        <v>154561.54</v>
      </c>
      <c r="F7" s="16">
        <f t="shared" si="1"/>
        <v>106.79176711114427</v>
      </c>
      <c r="G7" s="14">
        <f t="shared" si="0"/>
        <v>15751.540000000008</v>
      </c>
    </row>
    <row r="8" spans="1:7" outlineLevel="2" collapsed="1">
      <c r="A8" s="6" t="s">
        <v>11</v>
      </c>
      <c r="B8" s="7" t="s">
        <v>12</v>
      </c>
      <c r="C8" s="18">
        <v>138810</v>
      </c>
      <c r="D8" s="8">
        <v>144731.70000000001</v>
      </c>
      <c r="E8" s="8">
        <v>154561.54</v>
      </c>
      <c r="F8" s="16">
        <f t="shared" si="1"/>
        <v>106.79176711114427</v>
      </c>
      <c r="G8" s="14">
        <f t="shared" si="0"/>
        <v>15751.540000000008</v>
      </c>
    </row>
    <row r="9" spans="1:7" ht="140.25" hidden="1" outlineLevel="3">
      <c r="A9" s="6" t="s">
        <v>13</v>
      </c>
      <c r="B9" s="9" t="s">
        <v>14</v>
      </c>
      <c r="C9" s="18">
        <f>SUMIF('Универсальный отчет по доходам'!A:A,Муниципальный_2023!A9,'Универсальный отчет по доходам'!C:C)</f>
        <v>0</v>
      </c>
      <c r="D9" s="8">
        <v>141177.70000000001</v>
      </c>
      <c r="E9" s="8">
        <v>151937.57999999999</v>
      </c>
      <c r="F9" s="13">
        <f t="shared" si="1"/>
        <v>107.62151529597095</v>
      </c>
      <c r="G9" s="14">
        <f t="shared" si="0"/>
        <v>151937.57999999999</v>
      </c>
    </row>
    <row r="10" spans="1:7" ht="178.5" hidden="1" outlineLevel="4">
      <c r="A10" s="6" t="s">
        <v>15</v>
      </c>
      <c r="B10" s="9" t="s">
        <v>16</v>
      </c>
      <c r="C10" s="18">
        <f>SUMIF('Универсальный отчет по доходам'!A:A,Муниципальный_2023!A10,'Универсальный отчет по доходам'!C:C)</f>
        <v>135256</v>
      </c>
      <c r="D10" s="8">
        <v>141177.70000000001</v>
      </c>
      <c r="E10" s="8">
        <v>151934</v>
      </c>
      <c r="F10" s="13">
        <f t="shared" si="1"/>
        <v>107.6189794847203</v>
      </c>
      <c r="G10" s="14">
        <f t="shared" si="0"/>
        <v>16678</v>
      </c>
    </row>
    <row r="11" spans="1:7" ht="178.5" hidden="1" outlineLevel="4">
      <c r="A11" s="6" t="s">
        <v>17</v>
      </c>
      <c r="B11" s="9" t="s">
        <v>18</v>
      </c>
      <c r="C11" s="18">
        <f>SUMIF('Универсальный отчет по доходам'!A:A,Муниципальный_2023!A11,'Универсальный отчет по доходам'!C:C)</f>
        <v>0</v>
      </c>
      <c r="D11" s="8">
        <v>0</v>
      </c>
      <c r="E11" s="8">
        <v>3.57</v>
      </c>
      <c r="F11" s="13">
        <f t="shared" si="1"/>
        <v>0</v>
      </c>
      <c r="G11" s="14">
        <f t="shared" si="0"/>
        <v>3.57</v>
      </c>
    </row>
    <row r="12" spans="1:7" ht="140.25" hidden="1" outlineLevel="3">
      <c r="A12" s="6" t="s">
        <v>19</v>
      </c>
      <c r="B12" s="9" t="s">
        <v>20</v>
      </c>
      <c r="C12" s="18">
        <f>SUMIF('Универсальный отчет по доходам'!A:A,Муниципальный_2023!A12,'Универсальный отчет по доходам'!C:C)</f>
        <v>0</v>
      </c>
      <c r="D12" s="8">
        <v>1943</v>
      </c>
      <c r="E12" s="8">
        <v>1676.65</v>
      </c>
      <c r="F12" s="13">
        <f t="shared" si="1"/>
        <v>86.291816778178074</v>
      </c>
      <c r="G12" s="14">
        <f t="shared" si="0"/>
        <v>1676.65</v>
      </c>
    </row>
    <row r="13" spans="1:7" ht="178.5" hidden="1" outlineLevel="4">
      <c r="A13" s="6" t="s">
        <v>21</v>
      </c>
      <c r="B13" s="9" t="s">
        <v>22</v>
      </c>
      <c r="C13" s="18">
        <f>SUMIF('Универсальный отчет по доходам'!A:A,Муниципальный_2023!A13,'Универсальный отчет по доходам'!C:C)</f>
        <v>1943</v>
      </c>
      <c r="D13" s="8">
        <v>1943</v>
      </c>
      <c r="E13" s="8">
        <v>1677.61</v>
      </c>
      <c r="F13" s="13">
        <f t="shared" si="1"/>
        <v>86.341224909933089</v>
      </c>
      <c r="G13" s="14">
        <f t="shared" si="0"/>
        <v>-265.3900000000001</v>
      </c>
    </row>
    <row r="14" spans="1:7" ht="178.5" hidden="1" outlineLevel="4">
      <c r="A14" s="6" t="s">
        <v>23</v>
      </c>
      <c r="B14" s="9" t="s">
        <v>24</v>
      </c>
      <c r="C14" s="18">
        <f>SUMIF('Универсальный отчет по доходам'!A:A,Муниципальный_2023!A14,'Универсальный отчет по доходам'!C:C)</f>
        <v>0</v>
      </c>
      <c r="D14" s="8">
        <v>0</v>
      </c>
      <c r="E14" s="8">
        <v>-0.96</v>
      </c>
      <c r="F14" s="13">
        <f t="shared" si="1"/>
        <v>0</v>
      </c>
      <c r="G14" s="14">
        <f t="shared" si="0"/>
        <v>-0.96</v>
      </c>
    </row>
    <row r="15" spans="1:7" ht="63.75" hidden="1" outlineLevel="3">
      <c r="A15" s="6" t="s">
        <v>25</v>
      </c>
      <c r="B15" s="7" t="s">
        <v>26</v>
      </c>
      <c r="C15" s="18">
        <f>SUMIF('Универсальный отчет по доходам'!A:A,Муниципальный_2023!A15,'Универсальный отчет по доходам'!C:C)</f>
        <v>0</v>
      </c>
      <c r="D15" s="8">
        <v>1250</v>
      </c>
      <c r="E15" s="8">
        <v>867.84</v>
      </c>
      <c r="F15" s="13">
        <f t="shared" si="1"/>
        <v>69.427199999999999</v>
      </c>
      <c r="G15" s="14">
        <f t="shared" si="0"/>
        <v>867.84</v>
      </c>
    </row>
    <row r="16" spans="1:7" ht="102" hidden="1" outlineLevel="4">
      <c r="A16" s="6" t="s">
        <v>27</v>
      </c>
      <c r="B16" s="7" t="s">
        <v>28</v>
      </c>
      <c r="C16" s="18">
        <f>SUMIF('Универсальный отчет по доходам'!A:A,Муниципальный_2023!A16,'Универсальный отчет по доходам'!C:C)</f>
        <v>1250</v>
      </c>
      <c r="D16" s="8">
        <v>1250</v>
      </c>
      <c r="E16" s="8">
        <v>863.05</v>
      </c>
      <c r="F16" s="13">
        <f t="shared" si="1"/>
        <v>69.043999999999997</v>
      </c>
      <c r="G16" s="14">
        <f t="shared" si="0"/>
        <v>-386.95000000000005</v>
      </c>
    </row>
    <row r="17" spans="1:7" ht="102" hidden="1" outlineLevel="4">
      <c r="A17" s="6" t="s">
        <v>29</v>
      </c>
      <c r="B17" s="7" t="s">
        <v>30</v>
      </c>
      <c r="C17" s="18">
        <f>SUMIF('Универсальный отчет по доходам'!A:A,Муниципальный_2023!A17,'Универсальный отчет по доходам'!C:C)</f>
        <v>0</v>
      </c>
      <c r="D17" s="8">
        <v>0</v>
      </c>
      <c r="E17" s="8">
        <v>4.78</v>
      </c>
      <c r="F17" s="13">
        <f t="shared" si="1"/>
        <v>0</v>
      </c>
      <c r="G17" s="14">
        <f t="shared" si="0"/>
        <v>4.78</v>
      </c>
    </row>
    <row r="18" spans="1:7" ht="165.75" hidden="1" outlineLevel="3">
      <c r="A18" s="6" t="s">
        <v>31</v>
      </c>
      <c r="B18" s="9" t="s">
        <v>32</v>
      </c>
      <c r="C18" s="18">
        <f>SUMIF('Универсальный отчет по доходам'!A:A,Муниципальный_2023!A18,'Универсальный отчет по доходам'!C:C)</f>
        <v>0</v>
      </c>
      <c r="D18" s="8">
        <v>361</v>
      </c>
      <c r="E18" s="8">
        <v>0</v>
      </c>
      <c r="F18" s="13">
        <f t="shared" si="1"/>
        <v>0</v>
      </c>
      <c r="G18" s="14">
        <f t="shared" si="0"/>
        <v>0</v>
      </c>
    </row>
    <row r="19" spans="1:7" ht="204" hidden="1" outlineLevel="4">
      <c r="A19" s="6" t="s">
        <v>33</v>
      </c>
      <c r="B19" s="9" t="s">
        <v>34</v>
      </c>
      <c r="C19" s="18">
        <f>SUMIF('Универсальный отчет по доходам'!A:A,Муниципальный_2023!A19,'Универсальный отчет по доходам'!C:C)</f>
        <v>361</v>
      </c>
      <c r="D19" s="8">
        <v>361</v>
      </c>
      <c r="E19" s="8">
        <v>0</v>
      </c>
      <c r="F19" s="13">
        <f t="shared" si="1"/>
        <v>0</v>
      </c>
      <c r="G19" s="14">
        <f t="shared" si="0"/>
        <v>-361</v>
      </c>
    </row>
    <row r="20" spans="1:7" ht="63.75" hidden="1" outlineLevel="3">
      <c r="A20" s="6" t="s">
        <v>344</v>
      </c>
      <c r="B20" s="7" t="s">
        <v>345</v>
      </c>
      <c r="C20" s="18">
        <f>SUMIF('Универсальный отчет по доходам'!A:A,Муниципальный_2023!A20,'Универсальный отчет по доходам'!C:C)</f>
        <v>0</v>
      </c>
      <c r="D20" s="8">
        <v>0</v>
      </c>
      <c r="E20" s="8">
        <v>79.47</v>
      </c>
      <c r="F20" s="13">
        <f t="shared" si="1"/>
        <v>0</v>
      </c>
      <c r="G20" s="14">
        <f t="shared" si="0"/>
        <v>79.47</v>
      </c>
    </row>
    <row r="21" spans="1:7" ht="102" hidden="1" outlineLevel="4">
      <c r="A21" s="6" t="s">
        <v>346</v>
      </c>
      <c r="B21" s="9" t="s">
        <v>347</v>
      </c>
      <c r="C21" s="18">
        <f>SUMIF('Универсальный отчет по доходам'!A:A,Муниципальный_2023!A21,'Универсальный отчет по доходам'!C:C)</f>
        <v>0</v>
      </c>
      <c r="D21" s="8">
        <v>0</v>
      </c>
      <c r="E21" s="8">
        <v>79.47</v>
      </c>
      <c r="F21" s="13">
        <f t="shared" si="1"/>
        <v>0</v>
      </c>
      <c r="G21" s="14">
        <f t="shared" si="0"/>
        <v>79.47</v>
      </c>
    </row>
    <row r="22" spans="1:7" ht="38.25" outlineLevel="1">
      <c r="A22" s="6" t="s">
        <v>35</v>
      </c>
      <c r="B22" s="7" t="s">
        <v>36</v>
      </c>
      <c r="C22" s="18">
        <f>SUM(C23)</f>
        <v>10512</v>
      </c>
      <c r="D22" s="8">
        <v>10512</v>
      </c>
      <c r="E22" s="8">
        <v>12232.8</v>
      </c>
      <c r="F22" s="13">
        <f t="shared" si="1"/>
        <v>116.36986301369862</v>
      </c>
      <c r="G22" s="14">
        <f t="shared" si="0"/>
        <v>1720.7999999999993</v>
      </c>
    </row>
    <row r="23" spans="1:7" ht="38.25" outlineLevel="2" collapsed="1">
      <c r="A23" s="6" t="s">
        <v>37</v>
      </c>
      <c r="B23" s="7" t="s">
        <v>38</v>
      </c>
      <c r="C23" s="18">
        <v>10512</v>
      </c>
      <c r="D23" s="8">
        <v>10512</v>
      </c>
      <c r="E23" s="8">
        <v>12232.8</v>
      </c>
      <c r="F23" s="13">
        <f t="shared" si="1"/>
        <v>116.36986301369862</v>
      </c>
      <c r="G23" s="14">
        <f t="shared" si="0"/>
        <v>1720.7999999999993</v>
      </c>
    </row>
    <row r="24" spans="1:7" ht="89.25" hidden="1" outlineLevel="3">
      <c r="A24" s="6" t="s">
        <v>39</v>
      </c>
      <c r="B24" s="7" t="s">
        <v>40</v>
      </c>
      <c r="C24" s="18">
        <f>SUMIF('Универсальный отчет по доходам'!A:A,Муниципальный_2023!A24,'Универсальный отчет по доходам'!C:C)</f>
        <v>0</v>
      </c>
      <c r="D24" s="8">
        <v>5188</v>
      </c>
      <c r="E24" s="8">
        <v>6338.48</v>
      </c>
      <c r="F24" s="13">
        <f t="shared" si="1"/>
        <v>122.17579028527371</v>
      </c>
      <c r="G24" s="14">
        <f t="shared" si="0"/>
        <v>6338.48</v>
      </c>
    </row>
    <row r="25" spans="1:7" ht="153" hidden="1" outlineLevel="4">
      <c r="A25" s="6" t="s">
        <v>41</v>
      </c>
      <c r="B25" s="9" t="s">
        <v>42</v>
      </c>
      <c r="C25" s="18">
        <f>SUMIF('Универсальный отчет по доходам'!A:A,Муниципальный_2023!A25,'Универсальный отчет по доходам'!C:C)</f>
        <v>5188</v>
      </c>
      <c r="D25" s="8">
        <v>5188</v>
      </c>
      <c r="E25" s="8">
        <v>6338.48</v>
      </c>
      <c r="F25" s="13">
        <f t="shared" si="1"/>
        <v>122.17579028527371</v>
      </c>
      <c r="G25" s="14">
        <f t="shared" si="0"/>
        <v>1150.4799999999996</v>
      </c>
    </row>
    <row r="26" spans="1:7" ht="114.75" hidden="1" outlineLevel="3">
      <c r="A26" s="6" t="s">
        <v>43</v>
      </c>
      <c r="B26" s="9" t="s">
        <v>44</v>
      </c>
      <c r="C26" s="18">
        <f>SUMIF('Универсальный отчет по доходам'!A:A,Муниципальный_2023!A26,'Универсальный отчет по доходам'!C:C)</f>
        <v>0</v>
      </c>
      <c r="D26" s="8">
        <v>28</v>
      </c>
      <c r="E26" s="8">
        <v>33.11</v>
      </c>
      <c r="F26" s="13">
        <f t="shared" si="1"/>
        <v>118.24999999999999</v>
      </c>
      <c r="G26" s="14">
        <f t="shared" si="0"/>
        <v>33.11</v>
      </c>
    </row>
    <row r="27" spans="1:7" ht="178.5" hidden="1" outlineLevel="4">
      <c r="A27" s="6" t="s">
        <v>45</v>
      </c>
      <c r="B27" s="9" t="s">
        <v>46</v>
      </c>
      <c r="C27" s="18">
        <f>SUMIF('Универсальный отчет по доходам'!A:A,Муниципальный_2023!A27,'Универсальный отчет по доходам'!C:C)</f>
        <v>28</v>
      </c>
      <c r="D27" s="8">
        <v>28</v>
      </c>
      <c r="E27" s="8">
        <v>33.11</v>
      </c>
      <c r="F27" s="13">
        <f t="shared" si="1"/>
        <v>118.24999999999999</v>
      </c>
      <c r="G27" s="14">
        <f t="shared" si="0"/>
        <v>5.1099999999999994</v>
      </c>
    </row>
    <row r="28" spans="1:7" ht="102" hidden="1" outlineLevel="3">
      <c r="A28" s="6" t="s">
        <v>47</v>
      </c>
      <c r="B28" s="7" t="s">
        <v>48</v>
      </c>
      <c r="C28" s="18">
        <f>SUMIF('Универсальный отчет по доходам'!A:A,Муниципальный_2023!A28,'Универсальный отчет по доходам'!C:C)</f>
        <v>0</v>
      </c>
      <c r="D28" s="8">
        <v>5895</v>
      </c>
      <c r="E28" s="8">
        <v>6551.32</v>
      </c>
      <c r="F28" s="13">
        <f t="shared" si="1"/>
        <v>111.13350296861746</v>
      </c>
      <c r="G28" s="14">
        <f t="shared" si="0"/>
        <v>6551.32</v>
      </c>
    </row>
    <row r="29" spans="1:7" ht="153" hidden="1" outlineLevel="4">
      <c r="A29" s="6" t="s">
        <v>49</v>
      </c>
      <c r="B29" s="9" t="s">
        <v>50</v>
      </c>
      <c r="C29" s="18">
        <f>SUMIF('Универсальный отчет по доходам'!A:A,Муниципальный_2023!A29,'Универсальный отчет по доходам'!C:C)</f>
        <v>5895</v>
      </c>
      <c r="D29" s="8">
        <v>5895</v>
      </c>
      <c r="E29" s="8">
        <v>6551.32</v>
      </c>
      <c r="F29" s="13">
        <f t="shared" si="1"/>
        <v>111.13350296861746</v>
      </c>
      <c r="G29" s="14">
        <f t="shared" si="0"/>
        <v>656.31999999999971</v>
      </c>
    </row>
    <row r="30" spans="1:7" ht="102" hidden="1" outlineLevel="3">
      <c r="A30" s="6" t="s">
        <v>51</v>
      </c>
      <c r="B30" s="7" t="s">
        <v>52</v>
      </c>
      <c r="C30" s="18">
        <f>SUMIF('Универсальный отчет по доходам'!A:A,Муниципальный_2023!A30,'Универсальный отчет по доходам'!C:C)</f>
        <v>0</v>
      </c>
      <c r="D30" s="8">
        <v>-599</v>
      </c>
      <c r="E30" s="8">
        <v>-690.1</v>
      </c>
      <c r="F30" s="13">
        <f t="shared" si="1"/>
        <v>115.20868113522538</v>
      </c>
      <c r="G30" s="14">
        <f t="shared" si="0"/>
        <v>-690.1</v>
      </c>
    </row>
    <row r="31" spans="1:7" ht="153" hidden="1" outlineLevel="4">
      <c r="A31" s="6" t="s">
        <v>53</v>
      </c>
      <c r="B31" s="9" t="s">
        <v>54</v>
      </c>
      <c r="C31" s="18">
        <f>SUMIF('Универсальный отчет по доходам'!A:A,Муниципальный_2023!A31,'Универсальный отчет по доходам'!C:C)</f>
        <v>-599</v>
      </c>
      <c r="D31" s="8">
        <v>-599</v>
      </c>
      <c r="E31" s="8">
        <v>-690.1</v>
      </c>
      <c r="F31" s="13">
        <f t="shared" si="1"/>
        <v>115.20868113522538</v>
      </c>
      <c r="G31" s="14">
        <f t="shared" si="0"/>
        <v>-91.100000000000023</v>
      </c>
    </row>
    <row r="32" spans="1:7" outlineLevel="1">
      <c r="A32" s="6" t="s">
        <v>55</v>
      </c>
      <c r="B32" s="7" t="s">
        <v>56</v>
      </c>
      <c r="C32" s="18">
        <f>SUM(C48,C44,C40,C33)</f>
        <v>3155</v>
      </c>
      <c r="D32" s="8">
        <v>3256.9</v>
      </c>
      <c r="E32" s="8">
        <v>3216.49</v>
      </c>
      <c r="F32" s="13">
        <f t="shared" si="1"/>
        <v>98.759249593171418</v>
      </c>
      <c r="G32" s="14">
        <f t="shared" si="0"/>
        <v>61.489999999999782</v>
      </c>
    </row>
    <row r="33" spans="1:7" ht="25.5" outlineLevel="2" collapsed="1">
      <c r="A33" s="6" t="s">
        <v>57</v>
      </c>
      <c r="B33" s="7" t="s">
        <v>58</v>
      </c>
      <c r="C33" s="18">
        <v>1162</v>
      </c>
      <c r="D33" s="8">
        <v>1330.9</v>
      </c>
      <c r="E33" s="8">
        <v>1332.06</v>
      </c>
      <c r="F33" s="13">
        <f t="shared" si="1"/>
        <v>100.08715906529414</v>
      </c>
      <c r="G33" s="14">
        <f t="shared" si="0"/>
        <v>170.05999999999995</v>
      </c>
    </row>
    <row r="34" spans="1:7" ht="51" hidden="1" outlineLevel="3">
      <c r="A34" s="6" t="s">
        <v>59</v>
      </c>
      <c r="B34" s="7" t="s">
        <v>60</v>
      </c>
      <c r="C34" s="18">
        <f>SUMIF('Универсальный отчет по доходам'!A:A,Муниципальный_2023!A34,'Универсальный отчет по доходам'!C:C)</f>
        <v>0</v>
      </c>
      <c r="D34" s="8">
        <v>457.9</v>
      </c>
      <c r="E34" s="8">
        <v>459.94</v>
      </c>
      <c r="F34" s="13">
        <f t="shared" si="1"/>
        <v>100.44551212055035</v>
      </c>
      <c r="G34" s="14">
        <f t="shared" si="0"/>
        <v>459.94</v>
      </c>
    </row>
    <row r="35" spans="1:7" ht="51" hidden="1" outlineLevel="4">
      <c r="A35" s="6" t="s">
        <v>61</v>
      </c>
      <c r="B35" s="7" t="s">
        <v>60</v>
      </c>
      <c r="C35" s="18">
        <f>SUMIF('Универсальный отчет по доходам'!A:A,Муниципальный_2023!A35,'Универсальный отчет по доходам'!C:C)</f>
        <v>0</v>
      </c>
      <c r="D35" s="8">
        <v>457.9</v>
      </c>
      <c r="E35" s="8">
        <v>459.94</v>
      </c>
      <c r="F35" s="13">
        <f t="shared" si="1"/>
        <v>100.44551212055035</v>
      </c>
      <c r="G35" s="14">
        <f t="shared" si="0"/>
        <v>459.94</v>
      </c>
    </row>
    <row r="36" spans="1:7" ht="89.25" hidden="1" outlineLevel="5">
      <c r="A36" s="6" t="s">
        <v>62</v>
      </c>
      <c r="B36" s="7" t="s">
        <v>63</v>
      </c>
      <c r="C36" s="18">
        <f>SUMIF('Универсальный отчет по доходам'!A:A,Муниципальный_2023!A36,'Универсальный отчет по доходам'!C:C)</f>
        <v>289</v>
      </c>
      <c r="D36" s="8">
        <v>457.9</v>
      </c>
      <c r="E36" s="8">
        <v>459.94</v>
      </c>
      <c r="F36" s="13">
        <f t="shared" si="1"/>
        <v>100.44551212055035</v>
      </c>
      <c r="G36" s="14">
        <f t="shared" si="0"/>
        <v>170.94</v>
      </c>
    </row>
    <row r="37" spans="1:7" ht="63.75" hidden="1" outlineLevel="3">
      <c r="A37" s="6" t="s">
        <v>64</v>
      </c>
      <c r="B37" s="7" t="s">
        <v>65</v>
      </c>
      <c r="C37" s="18">
        <f>SUMIF('Универсальный отчет по доходам'!A:A,Муниципальный_2023!A37,'Универсальный отчет по доходам'!C:C)</f>
        <v>0</v>
      </c>
      <c r="D37" s="8">
        <v>873</v>
      </c>
      <c r="E37" s="8">
        <v>872.12</v>
      </c>
      <c r="F37" s="13">
        <f t="shared" si="1"/>
        <v>99.899198167239405</v>
      </c>
      <c r="G37" s="14">
        <f t="shared" ref="G37:G68" si="2">E37-C37</f>
        <v>872.12</v>
      </c>
    </row>
    <row r="38" spans="1:7" ht="89.25" hidden="1" outlineLevel="4">
      <c r="A38" s="6" t="s">
        <v>66</v>
      </c>
      <c r="B38" s="7" t="s">
        <v>67</v>
      </c>
      <c r="C38" s="18">
        <f>SUMIF('Универсальный отчет по доходам'!A:A,Муниципальный_2023!A38,'Универсальный отчет по доходам'!C:C)</f>
        <v>0</v>
      </c>
      <c r="D38" s="8">
        <v>873</v>
      </c>
      <c r="E38" s="8">
        <v>872.12</v>
      </c>
      <c r="F38" s="13">
        <f t="shared" ref="F38:F69" si="3">IFERROR(E38/D38*100,0)</f>
        <v>99.899198167239405</v>
      </c>
      <c r="G38" s="14">
        <f t="shared" si="2"/>
        <v>872.12</v>
      </c>
    </row>
    <row r="39" spans="1:7" ht="127.5" hidden="1" outlineLevel="5">
      <c r="A39" s="6" t="s">
        <v>68</v>
      </c>
      <c r="B39" s="9" t="s">
        <v>69</v>
      </c>
      <c r="C39" s="18">
        <f>SUMIF('Универсальный отчет по доходам'!A:A,Муниципальный_2023!A39,'Универсальный отчет по доходам'!C:C)</f>
        <v>873</v>
      </c>
      <c r="D39" s="8">
        <v>873</v>
      </c>
      <c r="E39" s="8">
        <v>872.12</v>
      </c>
      <c r="F39" s="13">
        <f t="shared" si="3"/>
        <v>99.899198167239405</v>
      </c>
      <c r="G39" s="14">
        <f t="shared" si="2"/>
        <v>-0.87999999999999545</v>
      </c>
    </row>
    <row r="40" spans="1:7" ht="25.5" outlineLevel="2" collapsed="1">
      <c r="A40" s="6" t="s">
        <v>70</v>
      </c>
      <c r="B40" s="7" t="s">
        <v>71</v>
      </c>
      <c r="C40" s="18">
        <f>SUMIF('Универсальный отчет по доходам'!A:A,Муниципальный_2023!A40,'Универсальный отчет по доходам'!C:C)</f>
        <v>0</v>
      </c>
      <c r="D40" s="8">
        <v>0</v>
      </c>
      <c r="E40" s="8">
        <v>-43.07</v>
      </c>
      <c r="F40" s="13">
        <f t="shared" si="3"/>
        <v>0</v>
      </c>
      <c r="G40" s="14">
        <f t="shared" si="2"/>
        <v>-43.07</v>
      </c>
    </row>
    <row r="41" spans="1:7" ht="25.5" hidden="1" outlineLevel="3">
      <c r="A41" s="6" t="s">
        <v>72</v>
      </c>
      <c r="B41" s="7" t="s">
        <v>71</v>
      </c>
      <c r="C41" s="18">
        <f>SUMIF('Универсальный отчет по доходам'!A:A,Муниципальный_2023!A41,'Универсальный отчет по доходам'!C:C)</f>
        <v>0</v>
      </c>
      <c r="D41" s="8">
        <v>0</v>
      </c>
      <c r="E41" s="8">
        <v>-43.07</v>
      </c>
      <c r="F41" s="13">
        <f t="shared" si="3"/>
        <v>0</v>
      </c>
      <c r="G41" s="14">
        <f t="shared" si="2"/>
        <v>-43.07</v>
      </c>
    </row>
    <row r="42" spans="1:7" ht="63.75" hidden="1" outlineLevel="4">
      <c r="A42" s="6" t="s">
        <v>73</v>
      </c>
      <c r="B42" s="7" t="s">
        <v>74</v>
      </c>
      <c r="C42" s="18">
        <f>SUMIF('Универсальный отчет по доходам'!A:A,Муниципальный_2023!A42,'Универсальный отчет по доходам'!C:C)</f>
        <v>0</v>
      </c>
      <c r="D42" s="8">
        <v>0</v>
      </c>
      <c r="E42" s="8">
        <v>-45.13</v>
      </c>
      <c r="F42" s="13">
        <f t="shared" si="3"/>
        <v>0</v>
      </c>
      <c r="G42" s="14">
        <f t="shared" si="2"/>
        <v>-45.13</v>
      </c>
    </row>
    <row r="43" spans="1:7" ht="63.75" hidden="1" outlineLevel="4">
      <c r="A43" s="6" t="s">
        <v>75</v>
      </c>
      <c r="B43" s="7" t="s">
        <v>76</v>
      </c>
      <c r="C43" s="18">
        <f>SUMIF('Универсальный отчет по доходам'!A:A,Муниципальный_2023!A43,'Универсальный отчет по доходам'!C:C)</f>
        <v>0</v>
      </c>
      <c r="D43" s="8">
        <v>0</v>
      </c>
      <c r="E43" s="8">
        <v>2.06</v>
      </c>
      <c r="F43" s="13">
        <f t="shared" si="3"/>
        <v>0</v>
      </c>
      <c r="G43" s="14">
        <f t="shared" si="2"/>
        <v>2.06</v>
      </c>
    </row>
    <row r="44" spans="1:7" outlineLevel="2" collapsed="1">
      <c r="A44" s="6" t="s">
        <v>77</v>
      </c>
      <c r="B44" s="7" t="s">
        <v>78</v>
      </c>
      <c r="C44" s="18">
        <v>1215</v>
      </c>
      <c r="D44" s="8">
        <v>1415</v>
      </c>
      <c r="E44" s="8">
        <v>1416.14</v>
      </c>
      <c r="F44" s="13">
        <f t="shared" si="3"/>
        <v>100.08056537102475</v>
      </c>
      <c r="G44" s="14">
        <f t="shared" si="2"/>
        <v>201.1400000000001</v>
      </c>
    </row>
    <row r="45" spans="1:7" hidden="1" outlineLevel="3">
      <c r="A45" s="6" t="s">
        <v>79</v>
      </c>
      <c r="B45" s="7" t="s">
        <v>78</v>
      </c>
      <c r="C45" s="18"/>
      <c r="D45" s="8">
        <v>1415</v>
      </c>
      <c r="E45" s="8">
        <v>1416.14</v>
      </c>
      <c r="F45" s="13">
        <f t="shared" si="3"/>
        <v>100.08056537102475</v>
      </c>
      <c r="G45" s="14">
        <f t="shared" si="2"/>
        <v>1416.14</v>
      </c>
    </row>
    <row r="46" spans="1:7" ht="51" hidden="1" outlineLevel="4">
      <c r="A46" s="6" t="s">
        <v>80</v>
      </c>
      <c r="B46" s="7" t="s">
        <v>81</v>
      </c>
      <c r="C46" s="18">
        <f>SUMIF('Универсальный отчет по доходам'!A:A,Муниципальный_2023!A46,'Универсальный отчет по доходам'!C:C)</f>
        <v>1215</v>
      </c>
      <c r="D46" s="8">
        <v>1415</v>
      </c>
      <c r="E46" s="8">
        <v>1405.67</v>
      </c>
      <c r="F46" s="13">
        <f t="shared" si="3"/>
        <v>99.340636042402835</v>
      </c>
      <c r="G46" s="14">
        <f t="shared" si="2"/>
        <v>190.67000000000007</v>
      </c>
    </row>
    <row r="47" spans="1:7" ht="51" hidden="1" outlineLevel="4">
      <c r="A47" s="6" t="s">
        <v>348</v>
      </c>
      <c r="B47" s="7" t="s">
        <v>349</v>
      </c>
      <c r="C47" s="18">
        <f>SUMIF('Универсальный отчет по доходам'!A:A,Муниципальный_2023!A47,'Универсальный отчет по доходам'!C:C)</f>
        <v>0</v>
      </c>
      <c r="D47" s="8">
        <v>0</v>
      </c>
      <c r="E47" s="8">
        <v>10.47</v>
      </c>
      <c r="F47" s="13">
        <f t="shared" si="3"/>
        <v>0</v>
      </c>
      <c r="G47" s="14">
        <f t="shared" si="2"/>
        <v>10.47</v>
      </c>
    </row>
    <row r="48" spans="1:7" ht="25.5" outlineLevel="2" collapsed="1">
      <c r="A48" s="6" t="s">
        <v>82</v>
      </c>
      <c r="B48" s="7" t="s">
        <v>83</v>
      </c>
      <c r="C48" s="18">
        <v>778</v>
      </c>
      <c r="D48" s="8">
        <v>511</v>
      </c>
      <c r="E48" s="8">
        <v>511.36</v>
      </c>
      <c r="F48" s="13">
        <f t="shared" si="3"/>
        <v>100.07045009784736</v>
      </c>
      <c r="G48" s="14">
        <f t="shared" si="2"/>
        <v>-266.64</v>
      </c>
    </row>
    <row r="49" spans="1:7" ht="51" hidden="1" outlineLevel="3">
      <c r="A49" s="6" t="s">
        <v>84</v>
      </c>
      <c r="B49" s="7" t="s">
        <v>85</v>
      </c>
      <c r="C49" s="18">
        <f>SUMIF('Универсальный отчет по доходам'!A:A,Муниципальный_2023!A49,'Универсальный отчет по доходам'!C:C)</f>
        <v>0</v>
      </c>
      <c r="D49" s="8">
        <v>511</v>
      </c>
      <c r="E49" s="8">
        <v>511.36</v>
      </c>
      <c r="F49" s="13">
        <f t="shared" si="3"/>
        <v>100.07045009784736</v>
      </c>
      <c r="G49" s="14">
        <f t="shared" si="2"/>
        <v>511.36</v>
      </c>
    </row>
    <row r="50" spans="1:7" ht="89.25" hidden="1" outlineLevel="4">
      <c r="A50" s="6" t="s">
        <v>86</v>
      </c>
      <c r="B50" s="7" t="s">
        <v>87</v>
      </c>
      <c r="C50" s="18">
        <f>SUMIF('Универсальный отчет по доходам'!A:A,Муниципальный_2023!A50,'Универсальный отчет по доходам'!C:C)</f>
        <v>778</v>
      </c>
      <c r="D50" s="8">
        <v>511</v>
      </c>
      <c r="E50" s="8">
        <v>511.36</v>
      </c>
      <c r="F50" s="13">
        <f t="shared" si="3"/>
        <v>100.07045009784736</v>
      </c>
      <c r="G50" s="14">
        <f t="shared" si="2"/>
        <v>-266.64</v>
      </c>
    </row>
    <row r="51" spans="1:7" outlineLevel="1">
      <c r="A51" s="6" t="s">
        <v>88</v>
      </c>
      <c r="B51" s="7" t="s">
        <v>89</v>
      </c>
      <c r="C51" s="18">
        <f>SUM(C52)</f>
        <v>999</v>
      </c>
      <c r="D51" s="8">
        <v>752</v>
      </c>
      <c r="E51" s="8">
        <v>752</v>
      </c>
      <c r="F51" s="13">
        <f t="shared" si="3"/>
        <v>100</v>
      </c>
      <c r="G51" s="14">
        <f t="shared" si="2"/>
        <v>-247</v>
      </c>
    </row>
    <row r="52" spans="1:7" ht="38.25" outlineLevel="2" collapsed="1">
      <c r="A52" s="6" t="s">
        <v>90</v>
      </c>
      <c r="B52" s="7" t="s">
        <v>91</v>
      </c>
      <c r="C52" s="18">
        <v>999</v>
      </c>
      <c r="D52" s="8">
        <v>752</v>
      </c>
      <c r="E52" s="8">
        <v>752</v>
      </c>
      <c r="F52" s="13">
        <f t="shared" si="3"/>
        <v>100</v>
      </c>
      <c r="G52" s="14">
        <f t="shared" si="2"/>
        <v>-247</v>
      </c>
    </row>
    <row r="53" spans="1:7" ht="63.75" hidden="1" outlineLevel="3">
      <c r="A53" s="6" t="s">
        <v>92</v>
      </c>
      <c r="B53" s="7" t="s">
        <v>93</v>
      </c>
      <c r="C53" s="18">
        <f>SUMIF('Универсальный отчет по доходам'!A:A,Муниципальный_2023!A53,'Универсальный отчет по доходам'!C:C)</f>
        <v>999</v>
      </c>
      <c r="D53" s="8">
        <v>752</v>
      </c>
      <c r="E53" s="8">
        <v>752</v>
      </c>
      <c r="F53" s="13">
        <f t="shared" si="3"/>
        <v>100</v>
      </c>
      <c r="G53" s="14">
        <f t="shared" si="2"/>
        <v>-247</v>
      </c>
    </row>
    <row r="54" spans="1:7" ht="63.75" hidden="1" outlineLevel="4">
      <c r="A54" s="6" t="s">
        <v>92</v>
      </c>
      <c r="B54" s="7" t="s">
        <v>93</v>
      </c>
      <c r="C54" s="18">
        <f>SUMIF('Универсальный отчет по доходам'!A:A,Муниципальный_2023!A54,'Универсальный отчет по доходам'!C:C)</f>
        <v>999</v>
      </c>
      <c r="D54" s="8">
        <v>752</v>
      </c>
      <c r="E54" s="8">
        <v>0</v>
      </c>
      <c r="F54" s="13">
        <f t="shared" si="3"/>
        <v>0</v>
      </c>
      <c r="G54" s="14">
        <f t="shared" si="2"/>
        <v>-999</v>
      </c>
    </row>
    <row r="55" spans="1:7" ht="89.25" hidden="1" outlineLevel="4">
      <c r="A55" s="6" t="s">
        <v>94</v>
      </c>
      <c r="B55" s="7" t="s">
        <v>95</v>
      </c>
      <c r="C55" s="18">
        <f>SUMIF('Универсальный отчет по доходам'!A:A,Муниципальный_2023!A55,'Универсальный отчет по доходам'!C:C)</f>
        <v>0</v>
      </c>
      <c r="D55" s="8">
        <v>0</v>
      </c>
      <c r="E55" s="8">
        <v>752</v>
      </c>
      <c r="F55" s="13">
        <f t="shared" si="3"/>
        <v>0</v>
      </c>
      <c r="G55" s="14">
        <f t="shared" si="2"/>
        <v>752</v>
      </c>
    </row>
    <row r="56" spans="1:7" ht="51" outlineLevel="1">
      <c r="A56" s="6" t="s">
        <v>96</v>
      </c>
      <c r="B56" s="7" t="s">
        <v>97</v>
      </c>
      <c r="C56" s="18">
        <f>SUM(C57)</f>
        <v>13514</v>
      </c>
      <c r="D56" s="8">
        <v>13514</v>
      </c>
      <c r="E56" s="8">
        <v>14290.92</v>
      </c>
      <c r="F56" s="13">
        <f t="shared" si="3"/>
        <v>105.74900103596269</v>
      </c>
      <c r="G56" s="14">
        <f t="shared" si="2"/>
        <v>776.92000000000007</v>
      </c>
    </row>
    <row r="57" spans="1:7" ht="114.75" outlineLevel="2" collapsed="1">
      <c r="A57" s="6" t="s">
        <v>98</v>
      </c>
      <c r="B57" s="9" t="s">
        <v>99</v>
      </c>
      <c r="C57" s="18">
        <v>13514</v>
      </c>
      <c r="D57" s="8">
        <v>13514</v>
      </c>
      <c r="E57" s="8">
        <v>14290.92</v>
      </c>
      <c r="F57" s="13">
        <f t="shared" si="3"/>
        <v>105.74900103596269</v>
      </c>
      <c r="G57" s="14">
        <f t="shared" si="2"/>
        <v>776.92000000000007</v>
      </c>
    </row>
    <row r="58" spans="1:7" ht="89.25" hidden="1" outlineLevel="3">
      <c r="A58" s="6" t="s">
        <v>100</v>
      </c>
      <c r="B58" s="7" t="s">
        <v>101</v>
      </c>
      <c r="C58" s="18">
        <f>SUMIF('Универсальный отчет по доходам'!A:A,Муниципальный_2023!A58,'Универсальный отчет по доходам'!C:C)</f>
        <v>0</v>
      </c>
      <c r="D58" s="8">
        <v>12638</v>
      </c>
      <c r="E58" s="8">
        <v>13211.89</v>
      </c>
      <c r="F58" s="13">
        <f t="shared" si="3"/>
        <v>104.54098749802183</v>
      </c>
      <c r="G58" s="14">
        <f t="shared" si="2"/>
        <v>13211.89</v>
      </c>
    </row>
    <row r="59" spans="1:7" ht="127.5" hidden="1" outlineLevel="4">
      <c r="A59" s="6" t="s">
        <v>102</v>
      </c>
      <c r="B59" s="9" t="s">
        <v>103</v>
      </c>
      <c r="C59" s="18">
        <f>SUMIF('Универсальный отчет по доходам'!A:A,Муниципальный_2023!A59,'Универсальный отчет по доходам'!C:C)</f>
        <v>12638</v>
      </c>
      <c r="D59" s="8">
        <v>12638</v>
      </c>
      <c r="E59" s="8">
        <v>13211.89</v>
      </c>
      <c r="F59" s="13">
        <f t="shared" si="3"/>
        <v>104.54098749802183</v>
      </c>
      <c r="G59" s="14">
        <f t="shared" si="2"/>
        <v>573.88999999999942</v>
      </c>
    </row>
    <row r="60" spans="1:7" ht="102" hidden="1" outlineLevel="3">
      <c r="A60" s="6" t="s">
        <v>104</v>
      </c>
      <c r="B60" s="9" t="s">
        <v>105</v>
      </c>
      <c r="C60" s="18">
        <f>SUMIF('Универсальный отчет по доходам'!A:A,Муниципальный_2023!A60,'Универсальный отчет по доходам'!C:C)</f>
        <v>0</v>
      </c>
      <c r="D60" s="8">
        <v>127</v>
      </c>
      <c r="E60" s="8">
        <v>274.33999999999997</v>
      </c>
      <c r="F60" s="13">
        <f t="shared" si="3"/>
        <v>216.01574803149606</v>
      </c>
      <c r="G60" s="14">
        <f t="shared" si="2"/>
        <v>274.33999999999997</v>
      </c>
    </row>
    <row r="61" spans="1:7" ht="102" hidden="1" outlineLevel="4">
      <c r="A61" s="6" t="s">
        <v>106</v>
      </c>
      <c r="B61" s="7" t="s">
        <v>107</v>
      </c>
      <c r="C61" s="18">
        <f>SUMIF('Универсальный отчет по доходам'!A:A,Муниципальный_2023!A61,'Универсальный отчет по доходам'!C:C)</f>
        <v>127</v>
      </c>
      <c r="D61" s="8">
        <v>127</v>
      </c>
      <c r="E61" s="8">
        <v>274.33999999999997</v>
      </c>
      <c r="F61" s="13">
        <f t="shared" si="3"/>
        <v>216.01574803149606</v>
      </c>
      <c r="G61" s="14">
        <f t="shared" si="2"/>
        <v>147.33999999999997</v>
      </c>
    </row>
    <row r="62" spans="1:7" ht="114.75" hidden="1" outlineLevel="3">
      <c r="A62" s="6" t="s">
        <v>108</v>
      </c>
      <c r="B62" s="9" t="s">
        <v>109</v>
      </c>
      <c r="C62" s="18">
        <f>SUMIF('Универсальный отчет по доходам'!A:A,Муниципальный_2023!A62,'Универсальный отчет по доходам'!C:C)</f>
        <v>0</v>
      </c>
      <c r="D62" s="8">
        <v>749</v>
      </c>
      <c r="E62" s="8">
        <v>804.68</v>
      </c>
      <c r="F62" s="13">
        <f t="shared" si="3"/>
        <v>107.43391188251002</v>
      </c>
      <c r="G62" s="14">
        <f t="shared" si="2"/>
        <v>804.68</v>
      </c>
    </row>
    <row r="63" spans="1:7" ht="76.5" hidden="1" outlineLevel="4">
      <c r="A63" s="6" t="s">
        <v>110</v>
      </c>
      <c r="B63" s="7" t="s">
        <v>111</v>
      </c>
      <c r="C63" s="18">
        <f>SUMIF('Универсальный отчет по доходам'!A:A,Муниципальный_2023!A63,'Универсальный отчет по доходам'!C:C)</f>
        <v>749</v>
      </c>
      <c r="D63" s="8">
        <v>749</v>
      </c>
      <c r="E63" s="8">
        <v>804.68</v>
      </c>
      <c r="F63" s="13">
        <f t="shared" si="3"/>
        <v>107.43391188251002</v>
      </c>
      <c r="G63" s="14">
        <f t="shared" si="2"/>
        <v>55.67999999999995</v>
      </c>
    </row>
    <row r="64" spans="1:7" ht="25.5" outlineLevel="1">
      <c r="A64" s="6" t="s">
        <v>112</v>
      </c>
      <c r="B64" s="7" t="s">
        <v>113</v>
      </c>
      <c r="C64" s="18">
        <f>SUM(C65)</f>
        <v>67</v>
      </c>
      <c r="D64" s="8">
        <v>67</v>
      </c>
      <c r="E64" s="8">
        <v>76.5</v>
      </c>
      <c r="F64" s="13">
        <f t="shared" si="3"/>
        <v>114.17910447761194</v>
      </c>
      <c r="G64" s="14">
        <f t="shared" si="2"/>
        <v>9.5</v>
      </c>
    </row>
    <row r="65" spans="1:7" ht="25.5" outlineLevel="2" collapsed="1">
      <c r="A65" s="6" t="s">
        <v>114</v>
      </c>
      <c r="B65" s="7" t="s">
        <v>115</v>
      </c>
      <c r="C65" s="18">
        <v>67</v>
      </c>
      <c r="D65" s="8">
        <v>67</v>
      </c>
      <c r="E65" s="8">
        <v>76.5</v>
      </c>
      <c r="F65" s="13">
        <f t="shared" si="3"/>
        <v>114.17910447761194</v>
      </c>
      <c r="G65" s="14">
        <f t="shared" si="2"/>
        <v>9.5</v>
      </c>
    </row>
    <row r="66" spans="1:7" ht="38.25" hidden="1" outlineLevel="3">
      <c r="A66" s="6" t="s">
        <v>116</v>
      </c>
      <c r="B66" s="7" t="s">
        <v>117</v>
      </c>
      <c r="C66" s="18">
        <f>SUMIF('Универсальный отчет по доходам'!A:A,Муниципальный_2023!A66,'Универсальный отчет по доходам'!C:C)</f>
        <v>0</v>
      </c>
      <c r="D66" s="8">
        <v>44</v>
      </c>
      <c r="E66" s="8">
        <v>45.05</v>
      </c>
      <c r="F66" s="13">
        <f t="shared" si="3"/>
        <v>102.38636363636363</v>
      </c>
      <c r="G66" s="14">
        <f t="shared" si="2"/>
        <v>45.05</v>
      </c>
    </row>
    <row r="67" spans="1:7" ht="89.25" hidden="1" outlineLevel="4">
      <c r="A67" s="6" t="s">
        <v>118</v>
      </c>
      <c r="B67" s="7" t="s">
        <v>119</v>
      </c>
      <c r="C67" s="18">
        <f>SUMIF('Универсальный отчет по доходам'!A:A,Муниципальный_2023!A67,'Универсальный отчет по доходам'!C:C)</f>
        <v>44</v>
      </c>
      <c r="D67" s="8">
        <v>44</v>
      </c>
      <c r="E67" s="8">
        <v>45.05</v>
      </c>
      <c r="F67" s="13">
        <f t="shared" si="3"/>
        <v>102.38636363636363</v>
      </c>
      <c r="G67" s="14">
        <f t="shared" si="2"/>
        <v>1.0499999999999972</v>
      </c>
    </row>
    <row r="68" spans="1:7" ht="25.5" hidden="1" outlineLevel="3">
      <c r="A68" s="6" t="s">
        <v>120</v>
      </c>
      <c r="B68" s="7" t="s">
        <v>121</v>
      </c>
      <c r="C68" s="18">
        <f>SUMIF('Универсальный отчет по доходам'!A:A,Муниципальный_2023!A68,'Универсальный отчет по доходам'!C:C)</f>
        <v>0</v>
      </c>
      <c r="D68" s="8">
        <v>1</v>
      </c>
      <c r="E68" s="8">
        <v>0</v>
      </c>
      <c r="F68" s="13">
        <f t="shared" si="3"/>
        <v>0</v>
      </c>
      <c r="G68" s="14">
        <f t="shared" si="2"/>
        <v>0</v>
      </c>
    </row>
    <row r="69" spans="1:7" ht="76.5" hidden="1" outlineLevel="4">
      <c r="A69" s="6" t="s">
        <v>122</v>
      </c>
      <c r="B69" s="7" t="s">
        <v>123</v>
      </c>
      <c r="C69" s="18">
        <f>SUMIF('Универсальный отчет по доходам'!A:A,Муниципальный_2023!A69,'Универсальный отчет по доходам'!C:C)</f>
        <v>1</v>
      </c>
      <c r="D69" s="8">
        <v>1</v>
      </c>
      <c r="E69" s="8">
        <v>0</v>
      </c>
      <c r="F69" s="13">
        <f t="shared" si="3"/>
        <v>0</v>
      </c>
      <c r="G69" s="14">
        <f t="shared" ref="G69:G100" si="4">E69-C69</f>
        <v>-1</v>
      </c>
    </row>
    <row r="70" spans="1:7" ht="25.5" hidden="1" outlineLevel="3">
      <c r="A70" s="6" t="s">
        <v>124</v>
      </c>
      <c r="B70" s="7" t="s">
        <v>125</v>
      </c>
      <c r="C70" s="18">
        <f>SUMIF('Универсальный отчет по доходам'!A:A,Муниципальный_2023!A70,'Универсальный отчет по доходам'!C:C)</f>
        <v>0</v>
      </c>
      <c r="D70" s="8">
        <v>22</v>
      </c>
      <c r="E70" s="8">
        <v>31.45</v>
      </c>
      <c r="F70" s="13">
        <f t="shared" ref="F70:F101" si="5">IFERROR(E70/D70*100,0)</f>
        <v>142.95454545454544</v>
      </c>
      <c r="G70" s="14">
        <f t="shared" si="4"/>
        <v>31.45</v>
      </c>
    </row>
    <row r="71" spans="1:7" ht="25.5" hidden="1" outlineLevel="4">
      <c r="A71" s="6" t="s">
        <v>126</v>
      </c>
      <c r="B71" s="7" t="s">
        <v>127</v>
      </c>
      <c r="C71" s="18">
        <f>SUMIF('Универсальный отчет по доходам'!A:A,Муниципальный_2023!A71,'Универсальный отчет по доходам'!C:C)</f>
        <v>0</v>
      </c>
      <c r="D71" s="8">
        <v>22</v>
      </c>
      <c r="E71" s="8">
        <v>31.45</v>
      </c>
      <c r="F71" s="13">
        <f t="shared" si="5"/>
        <v>142.95454545454544</v>
      </c>
      <c r="G71" s="14">
        <f t="shared" si="4"/>
        <v>31.45</v>
      </c>
    </row>
    <row r="72" spans="1:7" ht="76.5" hidden="1" outlineLevel="5">
      <c r="A72" s="6" t="s">
        <v>128</v>
      </c>
      <c r="B72" s="7" t="s">
        <v>129</v>
      </c>
      <c r="C72" s="18">
        <f>SUMIF('Универсальный отчет по доходам'!A:A,Муниципальный_2023!A72,'Универсальный отчет по доходам'!C:C)</f>
        <v>22</v>
      </c>
      <c r="D72" s="8">
        <v>22</v>
      </c>
      <c r="E72" s="8">
        <v>31.45</v>
      </c>
      <c r="F72" s="13">
        <f t="shared" si="5"/>
        <v>142.95454545454544</v>
      </c>
      <c r="G72" s="14">
        <f t="shared" si="4"/>
        <v>9.4499999999999993</v>
      </c>
    </row>
    <row r="73" spans="1:7" ht="25.5" outlineLevel="1">
      <c r="A73" s="6" t="s">
        <v>130</v>
      </c>
      <c r="B73" s="7" t="s">
        <v>131</v>
      </c>
      <c r="C73" s="18">
        <f>SUM(C74,C77)</f>
        <v>201</v>
      </c>
      <c r="D73" s="8">
        <v>587</v>
      </c>
      <c r="E73" s="8">
        <v>8021.1</v>
      </c>
      <c r="F73" s="13">
        <f t="shared" si="5"/>
        <v>1366.4565587734244</v>
      </c>
      <c r="G73" s="14">
        <f t="shared" si="4"/>
        <v>7820.1</v>
      </c>
    </row>
    <row r="74" spans="1:7" ht="25.5" outlineLevel="2" collapsed="1">
      <c r="A74" s="6" t="s">
        <v>132</v>
      </c>
      <c r="B74" s="7" t="s">
        <v>133</v>
      </c>
      <c r="C74" s="18">
        <v>201</v>
      </c>
      <c r="D74" s="8">
        <v>201</v>
      </c>
      <c r="E74" s="8">
        <v>304.95999999999998</v>
      </c>
      <c r="F74" s="13">
        <f t="shared" si="5"/>
        <v>151.72139303482587</v>
      </c>
      <c r="G74" s="14">
        <f t="shared" si="4"/>
        <v>103.95999999999998</v>
      </c>
    </row>
    <row r="75" spans="1:7" ht="25.5" hidden="1" outlineLevel="3">
      <c r="A75" s="6" t="s">
        <v>134</v>
      </c>
      <c r="B75" s="7" t="s">
        <v>135</v>
      </c>
      <c r="C75" s="18">
        <f>SUMIF('Универсальный отчет по доходам'!A:A,Муниципальный_2023!A75,'Универсальный отчет по доходам'!C:C)</f>
        <v>0</v>
      </c>
      <c r="D75" s="8">
        <v>201</v>
      </c>
      <c r="E75" s="8">
        <v>304.95999999999998</v>
      </c>
      <c r="F75" s="13">
        <f t="shared" si="5"/>
        <v>151.72139303482587</v>
      </c>
      <c r="G75" s="14">
        <f t="shared" si="4"/>
        <v>304.95999999999998</v>
      </c>
    </row>
    <row r="76" spans="1:7" ht="38.25" hidden="1" outlineLevel="4">
      <c r="A76" s="6" t="s">
        <v>136</v>
      </c>
      <c r="B76" s="7" t="s">
        <v>137</v>
      </c>
      <c r="C76" s="18">
        <f>SUMIF('Универсальный отчет по доходам'!A:A,Муниципальный_2023!A76,'Универсальный отчет по доходам'!C:C)</f>
        <v>201</v>
      </c>
      <c r="D76" s="8">
        <v>201</v>
      </c>
      <c r="E76" s="8">
        <v>304.95999999999998</v>
      </c>
      <c r="F76" s="13">
        <f t="shared" si="5"/>
        <v>151.72139303482587</v>
      </c>
      <c r="G76" s="14">
        <f t="shared" si="4"/>
        <v>103.95999999999998</v>
      </c>
    </row>
    <row r="77" spans="1:7" ht="25.5" outlineLevel="2" collapsed="1">
      <c r="A77" s="6" t="s">
        <v>138</v>
      </c>
      <c r="B77" s="7" t="s">
        <v>139</v>
      </c>
      <c r="C77" s="18">
        <f>SUMIF('Универсальный отчет по доходам'!A:A,Муниципальный_2023!A77,'Универсальный отчет по доходам'!C:C)</f>
        <v>0</v>
      </c>
      <c r="D77" s="8">
        <v>386</v>
      </c>
      <c r="E77" s="8">
        <v>7716.14</v>
      </c>
      <c r="F77" s="13">
        <f t="shared" si="5"/>
        <v>1999.0000000000002</v>
      </c>
      <c r="G77" s="14">
        <f t="shared" si="4"/>
        <v>7716.14</v>
      </c>
    </row>
    <row r="78" spans="1:7" ht="25.5" hidden="1" outlineLevel="3">
      <c r="A78" s="6" t="s">
        <v>140</v>
      </c>
      <c r="B78" s="7" t="s">
        <v>141</v>
      </c>
      <c r="C78" s="18">
        <f>SUMIF('Универсальный отчет по доходам'!A:A,Муниципальный_2023!A78,'Универсальный отчет по доходам'!C:C)</f>
        <v>0</v>
      </c>
      <c r="D78" s="8">
        <v>386</v>
      </c>
      <c r="E78" s="8">
        <v>7716.14</v>
      </c>
      <c r="F78" s="13">
        <f t="shared" si="5"/>
        <v>1999.0000000000002</v>
      </c>
      <c r="G78" s="14">
        <f t="shared" si="4"/>
        <v>7716.14</v>
      </c>
    </row>
    <row r="79" spans="1:7" ht="25.5" hidden="1" outlineLevel="4">
      <c r="A79" s="6" t="s">
        <v>142</v>
      </c>
      <c r="B79" s="7" t="s">
        <v>143</v>
      </c>
      <c r="C79" s="18">
        <f>SUMIF('Универсальный отчет по доходам'!A:A,Муниципальный_2023!A79,'Универсальный отчет по доходам'!C:C)</f>
        <v>0</v>
      </c>
      <c r="D79" s="8">
        <v>386</v>
      </c>
      <c r="E79" s="8">
        <v>7716.14</v>
      </c>
      <c r="F79" s="13">
        <f t="shared" si="5"/>
        <v>1999.0000000000002</v>
      </c>
      <c r="G79" s="14">
        <f t="shared" si="4"/>
        <v>7716.14</v>
      </c>
    </row>
    <row r="80" spans="1:7" ht="25.5" outlineLevel="1">
      <c r="A80" s="6" t="s">
        <v>144</v>
      </c>
      <c r="B80" s="7" t="s">
        <v>145</v>
      </c>
      <c r="C80" s="18">
        <f>SUMIF('Универсальный отчет по доходам'!A:A,Муниципальный_2023!A80,'Универсальный отчет по доходам'!C:C)</f>
        <v>0</v>
      </c>
      <c r="D80" s="8">
        <v>3000</v>
      </c>
      <c r="E80" s="8">
        <v>3007.45</v>
      </c>
      <c r="F80" s="13">
        <f t="shared" si="5"/>
        <v>100.24833333333332</v>
      </c>
      <c r="G80" s="14">
        <f t="shared" si="4"/>
        <v>3007.45</v>
      </c>
    </row>
    <row r="81" spans="1:7" ht="102" outlineLevel="2" collapsed="1">
      <c r="A81" s="6" t="s">
        <v>146</v>
      </c>
      <c r="B81" s="9" t="s">
        <v>147</v>
      </c>
      <c r="C81" s="18">
        <f>SUMIF('Универсальный отчет по доходам'!A:A,Муниципальный_2023!A81,'Универсальный отчет по доходам'!C:C)</f>
        <v>0</v>
      </c>
      <c r="D81" s="8">
        <v>386</v>
      </c>
      <c r="E81" s="8">
        <v>386.19</v>
      </c>
      <c r="F81" s="13">
        <f t="shared" si="5"/>
        <v>100.04922279792746</v>
      </c>
      <c r="G81" s="14">
        <f t="shared" si="4"/>
        <v>386.19</v>
      </c>
    </row>
    <row r="82" spans="1:7" ht="127.5" hidden="1" outlineLevel="3">
      <c r="A82" s="6" t="s">
        <v>148</v>
      </c>
      <c r="B82" s="9" t="s">
        <v>149</v>
      </c>
      <c r="C82" s="18">
        <f>SUMIF('Универсальный отчет по доходам'!A:A,Муниципальный_2023!A82,'Универсальный отчет по доходам'!C:C)</f>
        <v>0</v>
      </c>
      <c r="D82" s="8">
        <v>386</v>
      </c>
      <c r="E82" s="8">
        <v>386.19</v>
      </c>
      <c r="F82" s="13">
        <f t="shared" si="5"/>
        <v>100.04922279792746</v>
      </c>
      <c r="G82" s="14">
        <f t="shared" si="4"/>
        <v>386.19</v>
      </c>
    </row>
    <row r="83" spans="1:7" ht="114.75" hidden="1" outlineLevel="4">
      <c r="A83" s="6" t="s">
        <v>150</v>
      </c>
      <c r="B83" s="9" t="s">
        <v>151</v>
      </c>
      <c r="C83" s="18">
        <f>SUMIF('Универсальный отчет по доходам'!A:A,Муниципальный_2023!A83,'Универсальный отчет по доходам'!C:C)</f>
        <v>0</v>
      </c>
      <c r="D83" s="8">
        <v>386</v>
      </c>
      <c r="E83" s="8">
        <v>386.19</v>
      </c>
      <c r="F83" s="13">
        <f t="shared" si="5"/>
        <v>100.04922279792746</v>
      </c>
      <c r="G83" s="14">
        <f t="shared" si="4"/>
        <v>386.19</v>
      </c>
    </row>
    <row r="84" spans="1:7" ht="38.25" outlineLevel="2" collapsed="1">
      <c r="A84" s="6" t="s">
        <v>152</v>
      </c>
      <c r="B84" s="7" t="s">
        <v>153</v>
      </c>
      <c r="C84" s="18">
        <f>SUMIF('Универсальный отчет по доходам'!A:A,Муниципальный_2023!A84,'Универсальный отчет по доходам'!C:C)</f>
        <v>0</v>
      </c>
      <c r="D84" s="8">
        <v>2614</v>
      </c>
      <c r="E84" s="8">
        <v>2621.2600000000002</v>
      </c>
      <c r="F84" s="13">
        <f t="shared" si="5"/>
        <v>100.27773527161439</v>
      </c>
      <c r="G84" s="14">
        <f t="shared" si="4"/>
        <v>2621.2600000000002</v>
      </c>
    </row>
    <row r="85" spans="1:7" ht="38.25" hidden="1" outlineLevel="3">
      <c r="A85" s="6" t="s">
        <v>154</v>
      </c>
      <c r="B85" s="7" t="s">
        <v>155</v>
      </c>
      <c r="C85" s="18">
        <f>SUMIF('Универсальный отчет по доходам'!A:A,Муниципальный_2023!A85,'Универсальный отчет по доходам'!C:C)</f>
        <v>0</v>
      </c>
      <c r="D85" s="8">
        <v>2614</v>
      </c>
      <c r="E85" s="8">
        <v>2621.2600000000002</v>
      </c>
      <c r="F85" s="13">
        <f t="shared" si="5"/>
        <v>100.27773527161439</v>
      </c>
      <c r="G85" s="14">
        <f t="shared" si="4"/>
        <v>2621.2600000000002</v>
      </c>
    </row>
    <row r="86" spans="1:7" ht="76.5" hidden="1" outlineLevel="4">
      <c r="A86" s="6" t="s">
        <v>156</v>
      </c>
      <c r="B86" s="7" t="s">
        <v>157</v>
      </c>
      <c r="C86" s="18">
        <f>SUMIF('Универсальный отчет по доходам'!A:A,Муниципальный_2023!A86,'Универсальный отчет по доходам'!C:C)</f>
        <v>0</v>
      </c>
      <c r="D86" s="8">
        <v>2614</v>
      </c>
      <c r="E86" s="8">
        <v>2621.2600000000002</v>
      </c>
      <c r="F86" s="13">
        <f t="shared" si="5"/>
        <v>100.27773527161439</v>
      </c>
      <c r="G86" s="14">
        <f t="shared" si="4"/>
        <v>2621.2600000000002</v>
      </c>
    </row>
    <row r="87" spans="1:7" ht="25.5" outlineLevel="1" collapsed="1">
      <c r="A87" s="6" t="s">
        <v>158</v>
      </c>
      <c r="B87" s="7" t="s">
        <v>159</v>
      </c>
      <c r="C87" s="18">
        <v>248</v>
      </c>
      <c r="D87" s="8">
        <v>446</v>
      </c>
      <c r="E87" s="8">
        <v>613.53</v>
      </c>
      <c r="F87" s="13">
        <f t="shared" si="5"/>
        <v>137.56278026905829</v>
      </c>
      <c r="G87" s="14">
        <f t="shared" si="4"/>
        <v>365.53</v>
      </c>
    </row>
    <row r="88" spans="1:7" ht="51" hidden="1" outlineLevel="2" collapsed="1">
      <c r="A88" s="6" t="s">
        <v>160</v>
      </c>
      <c r="B88" s="7" t="s">
        <v>161</v>
      </c>
      <c r="C88" s="18">
        <f>SUMIF('Универсальный отчет по доходам'!A:A,Муниципальный_2023!A88,'Универсальный отчет по доходам'!C:C)</f>
        <v>0</v>
      </c>
      <c r="D88" s="8">
        <v>165</v>
      </c>
      <c r="E88" s="8">
        <v>37.03</v>
      </c>
      <c r="F88" s="13">
        <f t="shared" si="5"/>
        <v>22.442424242424245</v>
      </c>
      <c r="G88" s="14">
        <f t="shared" si="4"/>
        <v>37.03</v>
      </c>
    </row>
    <row r="89" spans="1:7" ht="76.5" hidden="1" outlineLevel="3">
      <c r="A89" s="6" t="s">
        <v>162</v>
      </c>
      <c r="B89" s="7" t="s">
        <v>163</v>
      </c>
      <c r="C89" s="18">
        <f>SUMIF('Универсальный отчет по доходам'!A:A,Муниципальный_2023!A89,'Универсальный отчет по доходам'!C:C)</f>
        <v>0</v>
      </c>
      <c r="D89" s="8">
        <v>7</v>
      </c>
      <c r="E89" s="8">
        <v>2.4</v>
      </c>
      <c r="F89" s="13">
        <f t="shared" si="5"/>
        <v>34.285714285714285</v>
      </c>
      <c r="G89" s="14">
        <f t="shared" si="4"/>
        <v>2.4</v>
      </c>
    </row>
    <row r="90" spans="1:7" ht="114.75" hidden="1" outlineLevel="4">
      <c r="A90" s="6" t="s">
        <v>164</v>
      </c>
      <c r="B90" s="9" t="s">
        <v>165</v>
      </c>
      <c r="C90" s="18">
        <f>SUMIF('Универсальный отчет по доходам'!A:A,Муниципальный_2023!A90,'Универсальный отчет по доходам'!C:C)</f>
        <v>7</v>
      </c>
      <c r="D90" s="8">
        <v>7</v>
      </c>
      <c r="E90" s="8">
        <v>2.4</v>
      </c>
      <c r="F90" s="13">
        <f t="shared" si="5"/>
        <v>34.285714285714285</v>
      </c>
      <c r="G90" s="14">
        <f t="shared" si="4"/>
        <v>-4.5999999999999996</v>
      </c>
    </row>
    <row r="91" spans="1:7" ht="114.75" hidden="1" outlineLevel="5">
      <c r="A91" s="6" t="s">
        <v>164</v>
      </c>
      <c r="B91" s="9" t="s">
        <v>165</v>
      </c>
      <c r="C91" s="18">
        <f>SUMIF('Универсальный отчет по доходам'!A:A,Муниципальный_2023!A91,'Универсальный отчет по доходам'!C:C)</f>
        <v>7</v>
      </c>
      <c r="D91" s="8">
        <v>7</v>
      </c>
      <c r="E91" s="8">
        <v>0</v>
      </c>
      <c r="F91" s="13">
        <f t="shared" si="5"/>
        <v>0</v>
      </c>
      <c r="G91" s="14">
        <f t="shared" si="4"/>
        <v>-7</v>
      </c>
    </row>
    <row r="92" spans="1:7" ht="178.5" hidden="1" outlineLevel="5">
      <c r="A92" s="6" t="s">
        <v>166</v>
      </c>
      <c r="B92" s="9" t="s">
        <v>167</v>
      </c>
      <c r="C92" s="18">
        <f>SUMIF('Универсальный отчет по доходам'!A:A,Муниципальный_2023!A92,'Универсальный отчет по доходам'!C:C)</f>
        <v>0</v>
      </c>
      <c r="D92" s="8">
        <v>0</v>
      </c>
      <c r="E92" s="8">
        <v>2.4</v>
      </c>
      <c r="F92" s="13">
        <f t="shared" si="5"/>
        <v>0</v>
      </c>
      <c r="G92" s="14">
        <f t="shared" si="4"/>
        <v>2.4</v>
      </c>
    </row>
    <row r="93" spans="1:7" ht="114.75" hidden="1" outlineLevel="3">
      <c r="A93" s="6" t="s">
        <v>168</v>
      </c>
      <c r="B93" s="7" t="s">
        <v>169</v>
      </c>
      <c r="C93" s="18">
        <f>SUMIF('Универсальный отчет по доходам'!A:A,Муниципальный_2023!A93,'Универсальный отчет по доходам'!C:C)</f>
        <v>0</v>
      </c>
      <c r="D93" s="8">
        <v>11</v>
      </c>
      <c r="E93" s="8">
        <v>9.5</v>
      </c>
      <c r="F93" s="13">
        <f t="shared" si="5"/>
        <v>86.36363636363636</v>
      </c>
      <c r="G93" s="14">
        <f t="shared" si="4"/>
        <v>9.5</v>
      </c>
    </row>
    <row r="94" spans="1:7" ht="140.25" hidden="1" outlineLevel="4">
      <c r="A94" s="6" t="s">
        <v>170</v>
      </c>
      <c r="B94" s="9" t="s">
        <v>171</v>
      </c>
      <c r="C94" s="18">
        <f>SUMIF('Универсальный отчет по доходам'!A:A,Муниципальный_2023!A94,'Универсальный отчет по доходам'!C:C)</f>
        <v>11</v>
      </c>
      <c r="D94" s="8">
        <v>11</v>
      </c>
      <c r="E94" s="8">
        <v>9.5</v>
      </c>
      <c r="F94" s="13">
        <f t="shared" si="5"/>
        <v>86.36363636363636</v>
      </c>
      <c r="G94" s="14">
        <f t="shared" si="4"/>
        <v>-1.5</v>
      </c>
    </row>
    <row r="95" spans="1:7" ht="140.25" hidden="1" outlineLevel="5">
      <c r="A95" s="6" t="s">
        <v>170</v>
      </c>
      <c r="B95" s="9" t="s">
        <v>171</v>
      </c>
      <c r="C95" s="18">
        <f>SUMIF('Универсальный отчет по доходам'!A:A,Муниципальный_2023!A95,'Универсальный отчет по доходам'!C:C)</f>
        <v>11</v>
      </c>
      <c r="D95" s="8">
        <v>11</v>
      </c>
      <c r="E95" s="8">
        <v>0</v>
      </c>
      <c r="F95" s="13">
        <f t="shared" si="5"/>
        <v>0</v>
      </c>
      <c r="G95" s="14">
        <f t="shared" si="4"/>
        <v>-11</v>
      </c>
    </row>
    <row r="96" spans="1:7" ht="63.75" hidden="1" outlineLevel="5">
      <c r="A96" s="6" t="s">
        <v>172</v>
      </c>
      <c r="B96" s="7" t="s">
        <v>173</v>
      </c>
      <c r="C96" s="18">
        <f>SUMIF('Универсальный отчет по доходам'!A:A,Муниципальный_2023!A96,'Универсальный отчет по доходам'!C:C)</f>
        <v>0</v>
      </c>
      <c r="D96" s="8">
        <v>0</v>
      </c>
      <c r="E96" s="8">
        <v>2</v>
      </c>
      <c r="F96" s="13">
        <f t="shared" si="5"/>
        <v>0</v>
      </c>
      <c r="G96" s="14">
        <f t="shared" si="4"/>
        <v>2</v>
      </c>
    </row>
    <row r="97" spans="1:7" ht="140.25" hidden="1" outlineLevel="5">
      <c r="A97" s="6" t="s">
        <v>350</v>
      </c>
      <c r="B97" s="9" t="s">
        <v>171</v>
      </c>
      <c r="C97" s="18">
        <f>SUMIF('Универсальный отчет по доходам'!A:A,Муниципальный_2023!A97,'Универсальный отчет по доходам'!C:C)</f>
        <v>0</v>
      </c>
      <c r="D97" s="8">
        <v>0</v>
      </c>
      <c r="E97" s="8">
        <v>7.5</v>
      </c>
      <c r="F97" s="13">
        <f t="shared" si="5"/>
        <v>0</v>
      </c>
      <c r="G97" s="14">
        <f t="shared" si="4"/>
        <v>7.5</v>
      </c>
    </row>
    <row r="98" spans="1:7" ht="76.5" hidden="1" outlineLevel="3">
      <c r="A98" s="6" t="s">
        <v>174</v>
      </c>
      <c r="B98" s="7" t="s">
        <v>175</v>
      </c>
      <c r="C98" s="18">
        <f>SUMIF('Универсальный отчет по доходам'!A:A,Муниципальный_2023!A98,'Универсальный отчет по доходам'!C:C)</f>
        <v>0</v>
      </c>
      <c r="D98" s="8">
        <v>51</v>
      </c>
      <c r="E98" s="8">
        <v>0.15</v>
      </c>
      <c r="F98" s="13">
        <f t="shared" si="5"/>
        <v>0.29411764705882354</v>
      </c>
      <c r="G98" s="14">
        <f t="shared" si="4"/>
        <v>0.15</v>
      </c>
    </row>
    <row r="99" spans="1:7" ht="114.75" hidden="1" outlineLevel="4">
      <c r="A99" s="6" t="s">
        <v>176</v>
      </c>
      <c r="B99" s="9" t="s">
        <v>177</v>
      </c>
      <c r="C99" s="18">
        <f>SUMIF('Универсальный отчет по доходам'!A:A,Муниципальный_2023!A99,'Универсальный отчет по доходам'!C:C)</f>
        <v>51</v>
      </c>
      <c r="D99" s="8">
        <v>51</v>
      </c>
      <c r="E99" s="8">
        <v>0.15</v>
      </c>
      <c r="F99" s="13">
        <f t="shared" si="5"/>
        <v>0.29411764705882354</v>
      </c>
      <c r="G99" s="14">
        <f t="shared" si="4"/>
        <v>-50.85</v>
      </c>
    </row>
    <row r="100" spans="1:7" ht="114.75" hidden="1" outlineLevel="5">
      <c r="A100" s="6" t="s">
        <v>176</v>
      </c>
      <c r="B100" s="9" t="s">
        <v>177</v>
      </c>
      <c r="C100" s="18">
        <f>SUMIF('Универсальный отчет по доходам'!A:A,Муниципальный_2023!A100,'Универсальный отчет по доходам'!C:C)</f>
        <v>51</v>
      </c>
      <c r="D100" s="8">
        <v>51</v>
      </c>
      <c r="E100" s="8">
        <v>0</v>
      </c>
      <c r="F100" s="13">
        <f t="shared" si="5"/>
        <v>0</v>
      </c>
      <c r="G100" s="14">
        <f t="shared" si="4"/>
        <v>-51</v>
      </c>
    </row>
    <row r="101" spans="1:7" ht="114.75" hidden="1" outlineLevel="5">
      <c r="A101" s="6" t="s">
        <v>351</v>
      </c>
      <c r="B101" s="9" t="s">
        <v>177</v>
      </c>
      <c r="C101" s="18">
        <f>SUMIF('Универсальный отчет по доходам'!A:A,Муниципальный_2023!A101,'Универсальный отчет по доходам'!C:C)</f>
        <v>0</v>
      </c>
      <c r="D101" s="8">
        <v>0</v>
      </c>
      <c r="E101" s="8">
        <v>0.15</v>
      </c>
      <c r="F101" s="13">
        <f t="shared" si="5"/>
        <v>0</v>
      </c>
      <c r="G101" s="14">
        <f t="shared" ref="G101:G132" si="6">E101-C101</f>
        <v>0.15</v>
      </c>
    </row>
    <row r="102" spans="1:7" ht="89.25" hidden="1" outlineLevel="3">
      <c r="A102" s="6" t="s">
        <v>178</v>
      </c>
      <c r="B102" s="7" t="s">
        <v>179</v>
      </c>
      <c r="C102" s="18">
        <f>SUMIF('Универсальный отчет по доходам'!A:A,Муниципальный_2023!A102,'Универсальный отчет по доходам'!C:C)</f>
        <v>0</v>
      </c>
      <c r="D102" s="8">
        <v>5</v>
      </c>
      <c r="E102" s="8">
        <v>0</v>
      </c>
      <c r="F102" s="13">
        <f t="shared" ref="F102:F133" si="7">IFERROR(E102/D102*100,0)</f>
        <v>0</v>
      </c>
      <c r="G102" s="14">
        <f t="shared" si="6"/>
        <v>0</v>
      </c>
    </row>
    <row r="103" spans="1:7" ht="114.75" hidden="1" outlineLevel="4">
      <c r="A103" s="6" t="s">
        <v>180</v>
      </c>
      <c r="B103" s="9" t="s">
        <v>181</v>
      </c>
      <c r="C103" s="18">
        <f>SUMIF('Универсальный отчет по доходам'!A:A,Муниципальный_2023!A103,'Универсальный отчет по доходам'!C:C)</f>
        <v>5</v>
      </c>
      <c r="D103" s="8">
        <v>5</v>
      </c>
      <c r="E103" s="8">
        <v>0</v>
      </c>
      <c r="F103" s="13">
        <f t="shared" si="7"/>
        <v>0</v>
      </c>
      <c r="G103" s="14">
        <f t="shared" si="6"/>
        <v>-5</v>
      </c>
    </row>
    <row r="104" spans="1:7" ht="76.5" hidden="1" outlineLevel="3">
      <c r="A104" s="6" t="s">
        <v>182</v>
      </c>
      <c r="B104" s="7" t="s">
        <v>183</v>
      </c>
      <c r="C104" s="18">
        <f>SUMIF('Универсальный отчет по доходам'!A:A,Муниципальный_2023!A104,'Универсальный отчет по доходам'!C:C)</f>
        <v>0</v>
      </c>
      <c r="D104" s="8">
        <v>25</v>
      </c>
      <c r="E104" s="8">
        <v>0</v>
      </c>
      <c r="F104" s="13">
        <f t="shared" si="7"/>
        <v>0</v>
      </c>
      <c r="G104" s="14">
        <f t="shared" si="6"/>
        <v>0</v>
      </c>
    </row>
    <row r="105" spans="1:7" ht="114.75" hidden="1" outlineLevel="4">
      <c r="A105" s="6" t="s">
        <v>184</v>
      </c>
      <c r="B105" s="9" t="s">
        <v>185</v>
      </c>
      <c r="C105" s="18">
        <f>SUMIF('Универсальный отчет по доходам'!A:A,Муниципальный_2023!A105,'Универсальный отчет по доходам'!C:C)</f>
        <v>25</v>
      </c>
      <c r="D105" s="8">
        <v>25</v>
      </c>
      <c r="E105" s="8">
        <v>0</v>
      </c>
      <c r="F105" s="13">
        <f t="shared" si="7"/>
        <v>0</v>
      </c>
      <c r="G105" s="14">
        <f t="shared" si="6"/>
        <v>-25</v>
      </c>
    </row>
    <row r="106" spans="1:7" ht="102" hidden="1" outlineLevel="3">
      <c r="A106" s="6" t="s">
        <v>186</v>
      </c>
      <c r="B106" s="7" t="s">
        <v>187</v>
      </c>
      <c r="C106" s="18">
        <f>SUMIF('Универсальный отчет по доходам'!A:A,Муниципальный_2023!A106,'Универсальный отчет по доходам'!C:C)</f>
        <v>0</v>
      </c>
      <c r="D106" s="8">
        <v>15</v>
      </c>
      <c r="E106" s="8">
        <v>-15</v>
      </c>
      <c r="F106" s="13">
        <f t="shared" si="7"/>
        <v>-100</v>
      </c>
      <c r="G106" s="14">
        <f t="shared" si="6"/>
        <v>-15</v>
      </c>
    </row>
    <row r="107" spans="1:7" ht="140.25" hidden="1" outlineLevel="4">
      <c r="A107" s="6" t="s">
        <v>188</v>
      </c>
      <c r="B107" s="9" t="s">
        <v>189</v>
      </c>
      <c r="C107" s="18">
        <f>SUMIF('Универсальный отчет по доходам'!A:A,Муниципальный_2023!A107,'Универсальный отчет по доходам'!C:C)</f>
        <v>15</v>
      </c>
      <c r="D107" s="8">
        <v>15</v>
      </c>
      <c r="E107" s="8">
        <v>-15</v>
      </c>
      <c r="F107" s="13">
        <f t="shared" si="7"/>
        <v>-100</v>
      </c>
      <c r="G107" s="14">
        <f t="shared" si="6"/>
        <v>-30</v>
      </c>
    </row>
    <row r="108" spans="1:7" ht="140.25" hidden="1" outlineLevel="5">
      <c r="A108" s="6" t="s">
        <v>188</v>
      </c>
      <c r="B108" s="9" t="s">
        <v>189</v>
      </c>
      <c r="C108" s="18">
        <f>SUMIF('Универсальный отчет по доходам'!A:A,Муниципальный_2023!A108,'Универсальный отчет по доходам'!C:C)</f>
        <v>15</v>
      </c>
      <c r="D108" s="8">
        <v>15</v>
      </c>
      <c r="E108" s="8">
        <v>0</v>
      </c>
      <c r="F108" s="13">
        <f t="shared" si="7"/>
        <v>0</v>
      </c>
      <c r="G108" s="14">
        <f t="shared" si="6"/>
        <v>-15</v>
      </c>
    </row>
    <row r="109" spans="1:7" ht="140.25" hidden="1" outlineLevel="5">
      <c r="A109" s="6" t="s">
        <v>190</v>
      </c>
      <c r="B109" s="9" t="s">
        <v>189</v>
      </c>
      <c r="C109" s="18">
        <f>SUMIF('Универсальный отчет по доходам'!A:A,Муниципальный_2023!A109,'Универсальный отчет по доходам'!C:C)</f>
        <v>0</v>
      </c>
      <c r="D109" s="8">
        <v>0</v>
      </c>
      <c r="E109" s="8">
        <v>-15</v>
      </c>
      <c r="F109" s="13">
        <f t="shared" si="7"/>
        <v>0</v>
      </c>
      <c r="G109" s="14">
        <f t="shared" si="6"/>
        <v>-15</v>
      </c>
    </row>
    <row r="110" spans="1:7" ht="89.25" hidden="1" outlineLevel="3">
      <c r="A110" s="6" t="s">
        <v>191</v>
      </c>
      <c r="B110" s="7" t="s">
        <v>192</v>
      </c>
      <c r="C110" s="18">
        <f>SUMIF('Универсальный отчет по доходам'!A:A,Муниципальный_2023!A110,'Универсальный отчет по доходам'!C:C)</f>
        <v>0</v>
      </c>
      <c r="D110" s="8">
        <v>0</v>
      </c>
      <c r="E110" s="8">
        <v>1.03</v>
      </c>
      <c r="F110" s="13">
        <f t="shared" si="7"/>
        <v>0</v>
      </c>
      <c r="G110" s="14">
        <f t="shared" si="6"/>
        <v>1.03</v>
      </c>
    </row>
    <row r="111" spans="1:7" ht="127.5" hidden="1" outlineLevel="4">
      <c r="A111" s="6" t="s">
        <v>193</v>
      </c>
      <c r="B111" s="9" t="s">
        <v>194</v>
      </c>
      <c r="C111" s="18">
        <f>SUMIF('Универсальный отчет по доходам'!A:A,Муниципальный_2023!A111,'Универсальный отчет по доходам'!C:C)</f>
        <v>0</v>
      </c>
      <c r="D111" s="8">
        <v>0</v>
      </c>
      <c r="E111" s="8">
        <v>1.03</v>
      </c>
      <c r="F111" s="13">
        <f t="shared" si="7"/>
        <v>0</v>
      </c>
      <c r="G111" s="14">
        <f t="shared" si="6"/>
        <v>1.03</v>
      </c>
    </row>
    <row r="112" spans="1:7" ht="127.5" hidden="1" outlineLevel="5">
      <c r="A112" s="6" t="s">
        <v>195</v>
      </c>
      <c r="B112" s="9" t="s">
        <v>194</v>
      </c>
      <c r="C112" s="18">
        <f>SUMIF('Универсальный отчет по доходам'!A:A,Муниципальный_2023!A112,'Универсальный отчет по доходам'!C:C)</f>
        <v>0</v>
      </c>
      <c r="D112" s="8">
        <v>0</v>
      </c>
      <c r="E112" s="8">
        <v>0.78</v>
      </c>
      <c r="F112" s="13">
        <f t="shared" si="7"/>
        <v>0</v>
      </c>
      <c r="G112" s="14">
        <f t="shared" si="6"/>
        <v>0.78</v>
      </c>
    </row>
    <row r="113" spans="1:7" ht="127.5" hidden="1" outlineLevel="5">
      <c r="A113" s="6" t="s">
        <v>196</v>
      </c>
      <c r="B113" s="9" t="s">
        <v>194</v>
      </c>
      <c r="C113" s="18">
        <f>SUMIF('Универсальный отчет по доходам'!A:A,Муниципальный_2023!A113,'Универсальный отчет по доходам'!C:C)</f>
        <v>0</v>
      </c>
      <c r="D113" s="8">
        <v>0</v>
      </c>
      <c r="E113" s="8">
        <v>0.25</v>
      </c>
      <c r="F113" s="13">
        <f t="shared" si="7"/>
        <v>0</v>
      </c>
      <c r="G113" s="14">
        <f t="shared" si="6"/>
        <v>0.25</v>
      </c>
    </row>
    <row r="114" spans="1:7" ht="76.5" hidden="1" outlineLevel="3">
      <c r="A114" s="6" t="s">
        <v>197</v>
      </c>
      <c r="B114" s="7" t="s">
        <v>198</v>
      </c>
      <c r="C114" s="18">
        <f>SUMIF('Универсальный отчет по доходам'!A:A,Муниципальный_2023!A114,'Универсальный отчет по доходам'!C:C)</f>
        <v>0</v>
      </c>
      <c r="D114" s="8">
        <v>14</v>
      </c>
      <c r="E114" s="8">
        <v>1.5</v>
      </c>
      <c r="F114" s="13">
        <f t="shared" si="7"/>
        <v>10.714285714285714</v>
      </c>
      <c r="G114" s="14">
        <f t="shared" si="6"/>
        <v>1.5</v>
      </c>
    </row>
    <row r="115" spans="1:7" ht="114.75" hidden="1" outlineLevel="4">
      <c r="A115" s="6" t="s">
        <v>199</v>
      </c>
      <c r="B115" s="9" t="s">
        <v>200</v>
      </c>
      <c r="C115" s="18">
        <f>SUMIF('Универсальный отчет по доходам'!A:A,Муниципальный_2023!A115,'Универсальный отчет по доходам'!C:C)</f>
        <v>13</v>
      </c>
      <c r="D115" s="8">
        <v>13</v>
      </c>
      <c r="E115" s="8">
        <v>1.5</v>
      </c>
      <c r="F115" s="13">
        <f t="shared" si="7"/>
        <v>11.538461538461538</v>
      </c>
      <c r="G115" s="14">
        <f t="shared" si="6"/>
        <v>-11.5</v>
      </c>
    </row>
    <row r="116" spans="1:7" ht="114.75" hidden="1" outlineLevel="5">
      <c r="A116" s="6" t="s">
        <v>199</v>
      </c>
      <c r="B116" s="9" t="s">
        <v>200</v>
      </c>
      <c r="C116" s="18">
        <f>SUMIF('Универсальный отчет по доходам'!A:A,Муниципальный_2023!A116,'Универсальный отчет по доходам'!C:C)</f>
        <v>13</v>
      </c>
      <c r="D116" s="8">
        <v>13</v>
      </c>
      <c r="E116" s="8">
        <v>0</v>
      </c>
      <c r="F116" s="13">
        <f t="shared" si="7"/>
        <v>0</v>
      </c>
      <c r="G116" s="14">
        <f t="shared" si="6"/>
        <v>-13</v>
      </c>
    </row>
    <row r="117" spans="1:7" ht="114.75" hidden="1" outlineLevel="5">
      <c r="A117" s="6" t="s">
        <v>352</v>
      </c>
      <c r="B117" s="9" t="s">
        <v>200</v>
      </c>
      <c r="C117" s="18">
        <f>SUMIF('Универсальный отчет по доходам'!A:A,Муниципальный_2023!A117,'Универсальный отчет по доходам'!C:C)</f>
        <v>0</v>
      </c>
      <c r="D117" s="8">
        <v>0</v>
      </c>
      <c r="E117" s="8">
        <v>0.5</v>
      </c>
      <c r="F117" s="13">
        <f t="shared" si="7"/>
        <v>0</v>
      </c>
      <c r="G117" s="14">
        <f t="shared" si="6"/>
        <v>0.5</v>
      </c>
    </row>
    <row r="118" spans="1:7" ht="114.75" hidden="1" outlineLevel="5">
      <c r="A118" s="6" t="s">
        <v>201</v>
      </c>
      <c r="B118" s="9" t="s">
        <v>200</v>
      </c>
      <c r="C118" s="18">
        <f>SUMIF('Универсальный отчет по доходам'!A:A,Муниципальный_2023!A118,'Универсальный отчет по доходам'!C:C)</f>
        <v>0</v>
      </c>
      <c r="D118" s="8">
        <v>0</v>
      </c>
      <c r="E118" s="8">
        <v>1</v>
      </c>
      <c r="F118" s="13">
        <f t="shared" si="7"/>
        <v>0</v>
      </c>
      <c r="G118" s="14">
        <f t="shared" si="6"/>
        <v>1</v>
      </c>
    </row>
    <row r="119" spans="1:7" ht="102" hidden="1" outlineLevel="4">
      <c r="A119" s="6" t="s">
        <v>202</v>
      </c>
      <c r="B119" s="7" t="s">
        <v>203</v>
      </c>
      <c r="C119" s="18">
        <f>SUMIF('Универсальный отчет по доходам'!A:A,Муниципальный_2023!A119,'Универсальный отчет по доходам'!C:C)</f>
        <v>1</v>
      </c>
      <c r="D119" s="8">
        <v>1</v>
      </c>
      <c r="E119" s="8">
        <v>0</v>
      </c>
      <c r="F119" s="13">
        <f t="shared" si="7"/>
        <v>0</v>
      </c>
      <c r="G119" s="14">
        <f t="shared" si="6"/>
        <v>-1</v>
      </c>
    </row>
    <row r="120" spans="1:7" ht="89.25" hidden="1" outlineLevel="3">
      <c r="A120" s="6" t="s">
        <v>204</v>
      </c>
      <c r="B120" s="7" t="s">
        <v>205</v>
      </c>
      <c r="C120" s="18">
        <f>SUMIF('Универсальный отчет по доходам'!A:A,Муниципальный_2023!A120,'Универсальный отчет по доходам'!C:C)</f>
        <v>0</v>
      </c>
      <c r="D120" s="8">
        <v>37</v>
      </c>
      <c r="E120" s="8">
        <v>34.950000000000003</v>
      </c>
      <c r="F120" s="13">
        <f t="shared" si="7"/>
        <v>94.459459459459467</v>
      </c>
      <c r="G120" s="14">
        <f t="shared" si="6"/>
        <v>34.950000000000003</v>
      </c>
    </row>
    <row r="121" spans="1:7" ht="127.5" hidden="1" outlineLevel="4">
      <c r="A121" s="6" t="s">
        <v>206</v>
      </c>
      <c r="B121" s="9" t="s">
        <v>207</v>
      </c>
      <c r="C121" s="18">
        <f>SUMIF('Универсальный отчет по доходам'!A:A,Муниципальный_2023!A121,'Универсальный отчет по доходам'!C:C)</f>
        <v>37</v>
      </c>
      <c r="D121" s="8">
        <v>37</v>
      </c>
      <c r="E121" s="8">
        <v>0</v>
      </c>
      <c r="F121" s="13">
        <f t="shared" si="7"/>
        <v>0</v>
      </c>
      <c r="G121" s="14">
        <f t="shared" si="6"/>
        <v>-37</v>
      </c>
    </row>
    <row r="122" spans="1:7" ht="127.5" hidden="1" outlineLevel="4">
      <c r="A122" s="6" t="s">
        <v>208</v>
      </c>
      <c r="B122" s="9" t="s">
        <v>209</v>
      </c>
      <c r="C122" s="18">
        <f>SUMIF('Универсальный отчет по доходам'!A:A,Муниципальный_2023!A122,'Универсальный отчет по доходам'!C:C)</f>
        <v>0</v>
      </c>
      <c r="D122" s="8">
        <v>0</v>
      </c>
      <c r="E122" s="8">
        <v>34.950000000000003</v>
      </c>
      <c r="F122" s="13">
        <f t="shared" si="7"/>
        <v>0</v>
      </c>
      <c r="G122" s="14">
        <f t="shared" si="6"/>
        <v>34.950000000000003</v>
      </c>
    </row>
    <row r="123" spans="1:7" ht="178.5" hidden="1" outlineLevel="3">
      <c r="A123" s="6" t="s">
        <v>210</v>
      </c>
      <c r="B123" s="9" t="s">
        <v>211</v>
      </c>
      <c r="C123" s="18">
        <f>SUMIF('Универсальный отчет по доходам'!A:A,Муниципальный_2023!A123,'Универсальный отчет по доходам'!C:C)</f>
        <v>0</v>
      </c>
      <c r="D123" s="8">
        <v>0</v>
      </c>
      <c r="E123" s="8">
        <v>2.5</v>
      </c>
      <c r="F123" s="13">
        <f t="shared" si="7"/>
        <v>0</v>
      </c>
      <c r="G123" s="14">
        <f t="shared" si="6"/>
        <v>2.5</v>
      </c>
    </row>
    <row r="124" spans="1:7" ht="51" hidden="1" outlineLevel="4">
      <c r="A124" s="6" t="s">
        <v>212</v>
      </c>
      <c r="B124" s="7" t="s">
        <v>213</v>
      </c>
      <c r="C124" s="18">
        <f>SUMIF('Универсальный отчет по доходам'!A:A,Муниципальный_2023!A124,'Универсальный отчет по доходам'!C:C)</f>
        <v>0</v>
      </c>
      <c r="D124" s="8">
        <v>0</v>
      </c>
      <c r="E124" s="8">
        <v>2.5</v>
      </c>
      <c r="F124" s="13">
        <f t="shared" si="7"/>
        <v>0</v>
      </c>
      <c r="G124" s="14">
        <f t="shared" si="6"/>
        <v>2.5</v>
      </c>
    </row>
    <row r="125" spans="1:7" ht="153" hidden="1" outlineLevel="2" collapsed="1">
      <c r="A125" s="6" t="s">
        <v>214</v>
      </c>
      <c r="B125" s="9" t="s">
        <v>215</v>
      </c>
      <c r="C125" s="18">
        <f>SUMIF('Универсальный отчет по доходам'!A:A,Муниципальный_2023!A125,'Универсальный отчет по доходам'!C:C)</f>
        <v>0</v>
      </c>
      <c r="D125" s="8">
        <v>0</v>
      </c>
      <c r="E125" s="8">
        <v>15</v>
      </c>
      <c r="F125" s="13">
        <f t="shared" si="7"/>
        <v>0</v>
      </c>
      <c r="G125" s="14">
        <f t="shared" si="6"/>
        <v>15</v>
      </c>
    </row>
    <row r="126" spans="1:7" ht="191.25" hidden="1" outlineLevel="3">
      <c r="A126" s="6" t="s">
        <v>216</v>
      </c>
      <c r="B126" s="9" t="s">
        <v>217</v>
      </c>
      <c r="C126" s="18">
        <f>SUMIF('Универсальный отчет по доходам'!A:A,Муниципальный_2023!A126,'Универсальный отчет по доходам'!C:C)</f>
        <v>0</v>
      </c>
      <c r="D126" s="8">
        <v>0</v>
      </c>
      <c r="E126" s="8">
        <v>15</v>
      </c>
      <c r="F126" s="13">
        <f t="shared" si="7"/>
        <v>0</v>
      </c>
      <c r="G126" s="14">
        <f t="shared" si="6"/>
        <v>15</v>
      </c>
    </row>
    <row r="127" spans="1:7" ht="153" hidden="1" outlineLevel="2" collapsed="1">
      <c r="A127" s="6" t="s">
        <v>218</v>
      </c>
      <c r="B127" s="9" t="s">
        <v>219</v>
      </c>
      <c r="C127" s="18">
        <f>SUMIF('Универсальный отчет по доходам'!A:A,Муниципальный_2023!A127,'Универсальный отчет по доходам'!C:C)</f>
        <v>0</v>
      </c>
      <c r="D127" s="8">
        <v>0</v>
      </c>
      <c r="E127" s="8">
        <v>69.45</v>
      </c>
      <c r="F127" s="13">
        <f t="shared" si="7"/>
        <v>0</v>
      </c>
      <c r="G127" s="14">
        <f t="shared" si="6"/>
        <v>69.45</v>
      </c>
    </row>
    <row r="128" spans="1:7" ht="76.5" hidden="1" outlineLevel="3">
      <c r="A128" s="6" t="s">
        <v>220</v>
      </c>
      <c r="B128" s="7" t="s">
        <v>221</v>
      </c>
      <c r="C128" s="18">
        <f>SUMIF('Универсальный отчет по доходам'!A:A,Муниципальный_2023!A128,'Универсальный отчет по доходам'!C:C)</f>
        <v>0</v>
      </c>
      <c r="D128" s="8">
        <v>0</v>
      </c>
      <c r="E128" s="8">
        <v>69.45</v>
      </c>
      <c r="F128" s="13">
        <f t="shared" si="7"/>
        <v>0</v>
      </c>
      <c r="G128" s="14">
        <f t="shared" si="6"/>
        <v>69.45</v>
      </c>
    </row>
    <row r="129" spans="1:7" ht="102" hidden="1" outlineLevel="4">
      <c r="A129" s="6" t="s">
        <v>222</v>
      </c>
      <c r="B129" s="7" t="s">
        <v>223</v>
      </c>
      <c r="C129" s="18">
        <f>SUMIF('Универсальный отчет по доходам'!A:A,Муниципальный_2023!A129,'Универсальный отчет по доходам'!C:C)</f>
        <v>0</v>
      </c>
      <c r="D129" s="8">
        <v>0</v>
      </c>
      <c r="E129" s="8">
        <v>69.45</v>
      </c>
      <c r="F129" s="13">
        <f t="shared" si="7"/>
        <v>0</v>
      </c>
      <c r="G129" s="14">
        <f t="shared" si="6"/>
        <v>69.45</v>
      </c>
    </row>
    <row r="130" spans="1:7" ht="25.5" hidden="1" outlineLevel="2" collapsed="1">
      <c r="A130" s="6" t="s">
        <v>224</v>
      </c>
      <c r="B130" s="7" t="s">
        <v>225</v>
      </c>
      <c r="C130" s="18">
        <f>SUMIF('Универсальный отчет по доходам'!A:A,Муниципальный_2023!A130,'Универсальный отчет по доходам'!C:C)</f>
        <v>0</v>
      </c>
      <c r="D130" s="8">
        <v>281</v>
      </c>
      <c r="E130" s="8">
        <v>492.06</v>
      </c>
      <c r="F130" s="13">
        <f t="shared" si="7"/>
        <v>175.11032028469751</v>
      </c>
      <c r="G130" s="14">
        <f t="shared" si="6"/>
        <v>492.06</v>
      </c>
    </row>
    <row r="131" spans="1:7" ht="114.75" hidden="1" outlineLevel="3">
      <c r="A131" s="6" t="s">
        <v>226</v>
      </c>
      <c r="B131" s="9" t="s">
        <v>227</v>
      </c>
      <c r="C131" s="18">
        <f>SUMIF('Универсальный отчет по доходам'!A:A,Муниципальный_2023!A131,'Универсальный отчет по доходам'!C:C)</f>
        <v>0</v>
      </c>
      <c r="D131" s="8">
        <v>0</v>
      </c>
      <c r="E131" s="8">
        <v>17.440000000000001</v>
      </c>
      <c r="F131" s="13">
        <f t="shared" si="7"/>
        <v>0</v>
      </c>
      <c r="G131" s="14">
        <f t="shared" si="6"/>
        <v>17.440000000000001</v>
      </c>
    </row>
    <row r="132" spans="1:7" ht="89.25" hidden="1" outlineLevel="4">
      <c r="A132" s="6" t="s">
        <v>228</v>
      </c>
      <c r="B132" s="7" t="s">
        <v>229</v>
      </c>
      <c r="C132" s="18">
        <f>SUMIF('Универсальный отчет по доходам'!A:A,Муниципальный_2023!A132,'Универсальный отчет по доходам'!C:C)</f>
        <v>0</v>
      </c>
      <c r="D132" s="8">
        <v>0</v>
      </c>
      <c r="E132" s="8">
        <v>17.440000000000001</v>
      </c>
      <c r="F132" s="13">
        <f t="shared" si="7"/>
        <v>0</v>
      </c>
      <c r="G132" s="14">
        <f t="shared" si="6"/>
        <v>17.440000000000001</v>
      </c>
    </row>
    <row r="133" spans="1:7" ht="51" hidden="1" outlineLevel="3">
      <c r="A133" s="6" t="s">
        <v>230</v>
      </c>
      <c r="B133" s="7" t="s">
        <v>231</v>
      </c>
      <c r="C133" s="18">
        <f>SUMIF('Универсальный отчет по доходам'!A:A,Муниципальный_2023!A133,'Универсальный отчет по доходам'!C:C)</f>
        <v>0</v>
      </c>
      <c r="D133" s="8">
        <v>281</v>
      </c>
      <c r="E133" s="8">
        <v>472.97</v>
      </c>
      <c r="F133" s="13">
        <f t="shared" si="7"/>
        <v>168.3167259786477</v>
      </c>
      <c r="G133" s="14">
        <f t="shared" ref="G133:G164" si="8">E133-C133</f>
        <v>472.97</v>
      </c>
    </row>
    <row r="134" spans="1:7" ht="76.5" hidden="1" outlineLevel="4">
      <c r="A134" s="6" t="s">
        <v>232</v>
      </c>
      <c r="B134" s="7" t="s">
        <v>233</v>
      </c>
      <c r="C134" s="18">
        <f>SUMIF('Универсальный отчет по доходам'!A:A,Муниципальный_2023!A134,'Универсальный отчет по доходам'!C:C)</f>
        <v>83</v>
      </c>
      <c r="D134" s="8">
        <v>281</v>
      </c>
      <c r="E134" s="8">
        <v>472.97</v>
      </c>
      <c r="F134" s="13">
        <f t="shared" ref="F134:F165" si="9">IFERROR(E134/D134*100,0)</f>
        <v>168.3167259786477</v>
      </c>
      <c r="G134" s="14">
        <f t="shared" si="8"/>
        <v>389.97</v>
      </c>
    </row>
    <row r="135" spans="1:7" ht="89.25" hidden="1" outlineLevel="3">
      <c r="A135" s="6" t="s">
        <v>234</v>
      </c>
      <c r="B135" s="7" t="s">
        <v>235</v>
      </c>
      <c r="C135" s="18">
        <f>SUMIF('Универсальный отчет по доходам'!A:A,Муниципальный_2023!A135,'Универсальный отчет по доходам'!C:C)</f>
        <v>0</v>
      </c>
      <c r="D135" s="8">
        <v>0</v>
      </c>
      <c r="E135" s="8">
        <v>1.65</v>
      </c>
      <c r="F135" s="13">
        <f t="shared" si="9"/>
        <v>0</v>
      </c>
      <c r="G135" s="14">
        <f t="shared" si="8"/>
        <v>1.65</v>
      </c>
    </row>
    <row r="136" spans="1:7" ht="89.25" hidden="1" outlineLevel="4">
      <c r="A136" s="6" t="s">
        <v>236</v>
      </c>
      <c r="B136" s="7" t="s">
        <v>237</v>
      </c>
      <c r="C136" s="18">
        <f>SUMIF('Универсальный отчет по доходам'!A:A,Муниципальный_2023!A136,'Универсальный отчет по доходам'!C:C)</f>
        <v>0</v>
      </c>
      <c r="D136" s="8">
        <v>0</v>
      </c>
      <c r="E136" s="8">
        <v>1</v>
      </c>
      <c r="F136" s="13">
        <f t="shared" si="9"/>
        <v>0</v>
      </c>
      <c r="G136" s="14">
        <f t="shared" si="8"/>
        <v>1</v>
      </c>
    </row>
    <row r="137" spans="1:7" ht="178.5" hidden="1" outlineLevel="5">
      <c r="A137" s="6" t="s">
        <v>238</v>
      </c>
      <c r="B137" s="9" t="s">
        <v>239</v>
      </c>
      <c r="C137" s="18">
        <f>SUMIF('Универсальный отчет по доходам'!A:A,Муниципальный_2023!A137,'Универсальный отчет по доходам'!C:C)</f>
        <v>0</v>
      </c>
      <c r="D137" s="8">
        <v>0</v>
      </c>
      <c r="E137" s="8">
        <v>1</v>
      </c>
      <c r="F137" s="13">
        <f t="shared" si="9"/>
        <v>0</v>
      </c>
      <c r="G137" s="14">
        <f t="shared" si="8"/>
        <v>1</v>
      </c>
    </row>
    <row r="138" spans="1:7" ht="89.25" hidden="1" outlineLevel="4">
      <c r="A138" s="6" t="s">
        <v>353</v>
      </c>
      <c r="B138" s="7" t="s">
        <v>354</v>
      </c>
      <c r="C138" s="18">
        <f>SUMIF('Универсальный отчет по доходам'!A:A,Муниципальный_2023!A138,'Универсальный отчет по доходам'!C:C)</f>
        <v>0</v>
      </c>
      <c r="D138" s="8">
        <v>0</v>
      </c>
      <c r="E138" s="8">
        <v>0.65</v>
      </c>
      <c r="F138" s="13">
        <f t="shared" si="9"/>
        <v>0</v>
      </c>
      <c r="G138" s="14">
        <f t="shared" si="8"/>
        <v>0.65</v>
      </c>
    </row>
    <row r="139" spans="1:7">
      <c r="A139" s="6" t="s">
        <v>240</v>
      </c>
      <c r="B139" s="7" t="s">
        <v>241</v>
      </c>
      <c r="C139" s="18">
        <f>SUM(C140)</f>
        <v>786672.8</v>
      </c>
      <c r="D139" s="8">
        <v>780081.2</v>
      </c>
      <c r="E139" s="8">
        <v>763195.25</v>
      </c>
      <c r="F139" s="13">
        <f t="shared" si="9"/>
        <v>97.835359959963156</v>
      </c>
      <c r="G139" s="14">
        <f t="shared" si="8"/>
        <v>-23477.550000000047</v>
      </c>
    </row>
    <row r="140" spans="1:7" ht="38.25" outlineLevel="1">
      <c r="A140" s="6" t="s">
        <v>242</v>
      </c>
      <c r="B140" s="7" t="s">
        <v>243</v>
      </c>
      <c r="C140" s="18">
        <f>SUM(C141,C144,C163,C188)</f>
        <v>786672.8</v>
      </c>
      <c r="D140" s="8">
        <v>780081.2</v>
      </c>
      <c r="E140" s="8">
        <v>763195.25</v>
      </c>
      <c r="F140" s="13">
        <f t="shared" si="9"/>
        <v>97.835359959963156</v>
      </c>
      <c r="G140" s="14">
        <f t="shared" si="8"/>
        <v>-23477.550000000047</v>
      </c>
    </row>
    <row r="141" spans="1:7" ht="25.5" outlineLevel="2" collapsed="1">
      <c r="A141" s="6" t="s">
        <v>244</v>
      </c>
      <c r="B141" s="7" t="s">
        <v>245</v>
      </c>
      <c r="C141" s="18">
        <v>189107.1</v>
      </c>
      <c r="D141" s="8">
        <v>189107.1</v>
      </c>
      <c r="E141" s="8">
        <v>189107.1</v>
      </c>
      <c r="F141" s="13">
        <f t="shared" si="9"/>
        <v>100</v>
      </c>
      <c r="G141" s="14">
        <f t="shared" si="8"/>
        <v>0</v>
      </c>
    </row>
    <row r="142" spans="1:7" ht="25.5" hidden="1" outlineLevel="3">
      <c r="A142" s="6" t="s">
        <v>246</v>
      </c>
      <c r="B142" s="7" t="s">
        <v>247</v>
      </c>
      <c r="C142" s="18">
        <f>SUMIF('Универсальный отчет по доходам'!A:A,Муниципальный_2023!A142,'Универсальный отчет по доходам'!C:C)</f>
        <v>0</v>
      </c>
      <c r="D142" s="8">
        <v>189107.1</v>
      </c>
      <c r="E142" s="8">
        <v>189107.1</v>
      </c>
      <c r="F142" s="13">
        <f t="shared" si="9"/>
        <v>100</v>
      </c>
      <c r="G142" s="14">
        <f t="shared" si="8"/>
        <v>189107.1</v>
      </c>
    </row>
    <row r="143" spans="1:7" ht="51" hidden="1" outlineLevel="4">
      <c r="A143" s="6" t="s">
        <v>248</v>
      </c>
      <c r="B143" s="7" t="s">
        <v>249</v>
      </c>
      <c r="C143" s="18">
        <f>SUMIF('Универсальный отчет по доходам'!A:A,Муниципальный_2023!A143,'Универсальный отчет по доходам'!C:C)</f>
        <v>189107.1</v>
      </c>
      <c r="D143" s="8">
        <v>189107.1</v>
      </c>
      <c r="E143" s="8">
        <v>189107.1</v>
      </c>
      <c r="F143" s="13">
        <f t="shared" si="9"/>
        <v>100</v>
      </c>
      <c r="G143" s="14">
        <f t="shared" si="8"/>
        <v>0</v>
      </c>
    </row>
    <row r="144" spans="1:7" ht="38.25" outlineLevel="2" collapsed="1">
      <c r="A144" s="6" t="s">
        <v>250</v>
      </c>
      <c r="B144" s="7" t="s">
        <v>251</v>
      </c>
      <c r="C144" s="18">
        <v>129701.8</v>
      </c>
      <c r="D144" s="8">
        <v>150155.1</v>
      </c>
      <c r="E144" s="8">
        <v>145623.47</v>
      </c>
      <c r="F144" s="13">
        <f t="shared" si="9"/>
        <v>96.982033910270118</v>
      </c>
      <c r="G144" s="14">
        <f t="shared" si="8"/>
        <v>15921.669999999998</v>
      </c>
    </row>
    <row r="145" spans="1:7" ht="51" hidden="1" outlineLevel="3">
      <c r="A145" s="6" t="s">
        <v>252</v>
      </c>
      <c r="B145" s="7" t="s">
        <v>253</v>
      </c>
      <c r="C145" s="18">
        <f>SUMIF('Универсальный отчет по доходам'!A:A,Муниципальный_2023!A145,'Универсальный отчет по доходам'!C:C)</f>
        <v>0</v>
      </c>
      <c r="D145" s="8">
        <v>53574.3</v>
      </c>
      <c r="E145" s="8">
        <v>49302.879999999997</v>
      </c>
      <c r="F145" s="13">
        <f t="shared" si="9"/>
        <v>92.027110013569938</v>
      </c>
      <c r="G145" s="14">
        <f t="shared" si="8"/>
        <v>49302.879999999997</v>
      </c>
    </row>
    <row r="146" spans="1:7" ht="51" hidden="1" outlineLevel="4">
      <c r="A146" s="6" t="s">
        <v>254</v>
      </c>
      <c r="B146" s="7" t="s">
        <v>255</v>
      </c>
      <c r="C146" s="18">
        <f>SUMIF('Универсальный отчет по доходам'!A:A,Муниципальный_2023!A146,'Универсальный отчет по доходам'!C:C)</f>
        <v>53574.2</v>
      </c>
      <c r="D146" s="8">
        <v>53574.3</v>
      </c>
      <c r="E146" s="8">
        <v>49302.879999999997</v>
      </c>
      <c r="F146" s="13">
        <f t="shared" si="9"/>
        <v>92.027110013569938</v>
      </c>
      <c r="G146" s="14">
        <f t="shared" si="8"/>
        <v>-4271.32</v>
      </c>
    </row>
    <row r="147" spans="1:7" ht="114.75" hidden="1" outlineLevel="3">
      <c r="A147" s="6" t="s">
        <v>256</v>
      </c>
      <c r="B147" s="9" t="s">
        <v>257</v>
      </c>
      <c r="C147" s="18">
        <f>SUMIF('Универсальный отчет по доходам'!A:A,Муниципальный_2023!A147,'Универсальный отчет по доходам'!C:C)</f>
        <v>0</v>
      </c>
      <c r="D147" s="8">
        <v>42078.400000000001</v>
      </c>
      <c r="E147" s="8">
        <v>42054.5</v>
      </c>
      <c r="F147" s="13">
        <f t="shared" si="9"/>
        <v>99.94320126240541</v>
      </c>
      <c r="G147" s="14">
        <f t="shared" si="8"/>
        <v>42054.5</v>
      </c>
    </row>
    <row r="148" spans="1:7" ht="127.5" hidden="1" outlineLevel="4">
      <c r="A148" s="6" t="s">
        <v>258</v>
      </c>
      <c r="B148" s="9" t="s">
        <v>259</v>
      </c>
      <c r="C148" s="18">
        <f>SUMIF('Универсальный отчет по доходам'!A:A,Муниципальный_2023!A148,'Универсальный отчет по доходам'!C:C)</f>
        <v>35078</v>
      </c>
      <c r="D148" s="8">
        <v>42078.400000000001</v>
      </c>
      <c r="E148" s="8">
        <v>42054.5</v>
      </c>
      <c r="F148" s="13">
        <f t="shared" si="9"/>
        <v>99.94320126240541</v>
      </c>
      <c r="G148" s="14">
        <f t="shared" si="8"/>
        <v>6976.5</v>
      </c>
    </row>
    <row r="149" spans="1:7" ht="89.25" hidden="1" outlineLevel="3">
      <c r="A149" s="6" t="s">
        <v>260</v>
      </c>
      <c r="B149" s="7" t="s">
        <v>261</v>
      </c>
      <c r="C149" s="18">
        <f>SUMIF('Универсальный отчет по доходам'!A:A,Муниципальный_2023!A149,'Универсальный отчет по доходам'!C:C)</f>
        <v>0</v>
      </c>
      <c r="D149" s="8">
        <v>577</v>
      </c>
      <c r="E149" s="8">
        <v>576.99</v>
      </c>
      <c r="F149" s="13">
        <f t="shared" si="9"/>
        <v>99.998266897746973</v>
      </c>
      <c r="G149" s="14">
        <f t="shared" si="8"/>
        <v>576.99</v>
      </c>
    </row>
    <row r="150" spans="1:7" ht="89.25" hidden="1" outlineLevel="4">
      <c r="A150" s="6" t="s">
        <v>262</v>
      </c>
      <c r="B150" s="7" t="s">
        <v>263</v>
      </c>
      <c r="C150" s="18">
        <f>SUMIF('Универсальный отчет по доходам'!A:A,Муниципальный_2023!A150,'Универсальный отчет по доходам'!C:C)</f>
        <v>577</v>
      </c>
      <c r="D150" s="8">
        <v>577</v>
      </c>
      <c r="E150" s="8">
        <v>576.99</v>
      </c>
      <c r="F150" s="13">
        <f t="shared" si="9"/>
        <v>99.998266897746973</v>
      </c>
      <c r="G150" s="14">
        <f t="shared" si="8"/>
        <v>-9.9999999999909051E-3</v>
      </c>
    </row>
    <row r="151" spans="1:7" ht="76.5" hidden="1" outlineLevel="3">
      <c r="A151" s="6" t="s">
        <v>264</v>
      </c>
      <c r="B151" s="7" t="s">
        <v>265</v>
      </c>
      <c r="C151" s="18">
        <f>SUMIF('Универсальный отчет по доходам'!A:A,Муниципальный_2023!A151,'Универсальный отчет по доходам'!C:C)</f>
        <v>0</v>
      </c>
      <c r="D151" s="8">
        <v>2464.3000000000002</v>
      </c>
      <c r="E151" s="8">
        <v>2464.3000000000002</v>
      </c>
      <c r="F151" s="13">
        <f t="shared" si="9"/>
        <v>100</v>
      </c>
      <c r="G151" s="14">
        <f t="shared" si="8"/>
        <v>2464.3000000000002</v>
      </c>
    </row>
    <row r="152" spans="1:7" ht="89.25" hidden="1" outlineLevel="4">
      <c r="A152" s="6" t="s">
        <v>266</v>
      </c>
      <c r="B152" s="7" t="s">
        <v>267</v>
      </c>
      <c r="C152" s="18">
        <f>SUMIF('Универсальный отчет по доходам'!A:A,Муниципальный_2023!A152,'Универсальный отчет по доходам'!C:C)</f>
        <v>2464.3000000000002</v>
      </c>
      <c r="D152" s="8">
        <v>2464.3000000000002</v>
      </c>
      <c r="E152" s="8">
        <v>2464.3000000000002</v>
      </c>
      <c r="F152" s="13">
        <f t="shared" si="9"/>
        <v>100</v>
      </c>
      <c r="G152" s="14">
        <f t="shared" si="8"/>
        <v>0</v>
      </c>
    </row>
    <row r="153" spans="1:7" ht="38.25" hidden="1" outlineLevel="3">
      <c r="A153" s="6" t="s">
        <v>268</v>
      </c>
      <c r="B153" s="7" t="s">
        <v>269</v>
      </c>
      <c r="C153" s="18">
        <f>SUMIF('Универсальный отчет по доходам'!A:A,Муниципальный_2023!A153,'Универсальный отчет по доходам'!C:C)</f>
        <v>0</v>
      </c>
      <c r="D153" s="8">
        <v>2052.3000000000002</v>
      </c>
      <c r="E153" s="8">
        <v>2052.25</v>
      </c>
      <c r="F153" s="13">
        <f t="shared" si="9"/>
        <v>99.997563709009398</v>
      </c>
      <c r="G153" s="14">
        <f t="shared" si="8"/>
        <v>2052.25</v>
      </c>
    </row>
    <row r="154" spans="1:7" ht="38.25" hidden="1" outlineLevel="4">
      <c r="A154" s="6" t="s">
        <v>270</v>
      </c>
      <c r="B154" s="7" t="s">
        <v>271</v>
      </c>
      <c r="C154" s="18">
        <f>SUMIF('Универсальный отчет по доходам'!A:A,Муниципальный_2023!A154,'Универсальный отчет по доходам'!C:C)</f>
        <v>2344.8000000000002</v>
      </c>
      <c r="D154" s="8">
        <v>2052.3000000000002</v>
      </c>
      <c r="E154" s="8">
        <v>2052.25</v>
      </c>
      <c r="F154" s="13">
        <f t="shared" si="9"/>
        <v>99.997563709009398</v>
      </c>
      <c r="G154" s="14">
        <f t="shared" si="8"/>
        <v>-292.55000000000018</v>
      </c>
    </row>
    <row r="155" spans="1:7" ht="25.5" hidden="1" outlineLevel="3">
      <c r="A155" s="6" t="s">
        <v>272</v>
      </c>
      <c r="B155" s="7" t="s">
        <v>273</v>
      </c>
      <c r="C155" s="18">
        <f>SUMIF('Универсальный отчет по доходам'!A:A,Муниципальный_2023!A155,'Универсальный отчет по доходам'!C:C)</f>
        <v>0</v>
      </c>
      <c r="D155" s="8">
        <v>287.8</v>
      </c>
      <c r="E155" s="8">
        <v>287.8</v>
      </c>
      <c r="F155" s="13">
        <f t="shared" si="9"/>
        <v>100</v>
      </c>
      <c r="G155" s="14">
        <f t="shared" si="8"/>
        <v>287.8</v>
      </c>
    </row>
    <row r="156" spans="1:7" ht="25.5" hidden="1" outlineLevel="4">
      <c r="A156" s="6" t="s">
        <v>274</v>
      </c>
      <c r="B156" s="7" t="s">
        <v>275</v>
      </c>
      <c r="C156" s="18">
        <f>SUMIF('Универсальный отчет по доходам'!A:A,Муниципальный_2023!A156,'Универсальный отчет по доходам'!C:C)</f>
        <v>287.8</v>
      </c>
      <c r="D156" s="8">
        <v>287.8</v>
      </c>
      <c r="E156" s="8">
        <v>287.8</v>
      </c>
      <c r="F156" s="13">
        <f t="shared" si="9"/>
        <v>100</v>
      </c>
      <c r="G156" s="14">
        <f t="shared" si="8"/>
        <v>0</v>
      </c>
    </row>
    <row r="157" spans="1:7" ht="38.25" hidden="1" outlineLevel="3">
      <c r="A157" s="6" t="s">
        <v>276</v>
      </c>
      <c r="B157" s="7" t="s">
        <v>277</v>
      </c>
      <c r="C157" s="18">
        <f>SUMIF('Универсальный отчет по доходам'!A:A,Муниципальный_2023!A157,'Универсальный отчет по доходам'!C:C)</f>
        <v>0</v>
      </c>
      <c r="D157" s="8">
        <v>9465.4</v>
      </c>
      <c r="E157" s="8">
        <v>9465.31</v>
      </c>
      <c r="F157" s="13">
        <f t="shared" si="9"/>
        <v>99.999049168550727</v>
      </c>
      <c r="G157" s="14">
        <f t="shared" si="8"/>
        <v>9465.31</v>
      </c>
    </row>
    <row r="158" spans="1:7" ht="51" hidden="1" outlineLevel="4">
      <c r="A158" s="6" t="s">
        <v>278</v>
      </c>
      <c r="B158" s="7" t="s">
        <v>279</v>
      </c>
      <c r="C158" s="18">
        <f>SUMIF('Универсальный отчет по доходам'!A:A,Муниципальный_2023!A158,'Универсальный отчет по доходам'!C:C)</f>
        <v>9465.4</v>
      </c>
      <c r="D158" s="8">
        <v>9465.4</v>
      </c>
      <c r="E158" s="8">
        <v>9465.31</v>
      </c>
      <c r="F158" s="13">
        <f t="shared" si="9"/>
        <v>99.999049168550727</v>
      </c>
      <c r="G158" s="14">
        <f t="shared" si="8"/>
        <v>-9.0000000000145519E-2</v>
      </c>
    </row>
    <row r="159" spans="1:7" ht="38.25" hidden="1" outlineLevel="3">
      <c r="A159" s="6" t="s">
        <v>280</v>
      </c>
      <c r="B159" s="7" t="s">
        <v>281</v>
      </c>
      <c r="C159" s="18">
        <f>SUMIF('Универсальный отчет по доходам'!A:A,Муниципальный_2023!A159,'Универсальный отчет по доходам'!C:C)</f>
        <v>0</v>
      </c>
      <c r="D159" s="8">
        <v>8951</v>
      </c>
      <c r="E159" s="8">
        <v>8950.92</v>
      </c>
      <c r="F159" s="13">
        <f t="shared" si="9"/>
        <v>99.999106245112273</v>
      </c>
      <c r="G159" s="14">
        <f t="shared" si="8"/>
        <v>8950.92</v>
      </c>
    </row>
    <row r="160" spans="1:7" ht="51" hidden="1" outlineLevel="4">
      <c r="A160" s="6" t="s">
        <v>282</v>
      </c>
      <c r="B160" s="7" t="s">
        <v>283</v>
      </c>
      <c r="C160" s="18">
        <f>SUMIF('Универсальный отчет по доходам'!A:A,Муниципальный_2023!A160,'Универсальный отчет по доходам'!C:C)</f>
        <v>8951</v>
      </c>
      <c r="D160" s="8">
        <v>8951</v>
      </c>
      <c r="E160" s="8">
        <v>8950.92</v>
      </c>
      <c r="F160" s="13">
        <f t="shared" si="9"/>
        <v>99.999106245112273</v>
      </c>
      <c r="G160" s="14">
        <f t="shared" si="8"/>
        <v>-7.999999999992724E-2</v>
      </c>
    </row>
    <row r="161" spans="1:7" hidden="1" outlineLevel="3">
      <c r="A161" s="6" t="s">
        <v>284</v>
      </c>
      <c r="B161" s="7" t="s">
        <v>285</v>
      </c>
      <c r="C161" s="18">
        <f>SUMIF('Универсальный отчет по доходам'!A:A,Муниципальный_2023!A161,'Универсальный отчет по доходам'!C:C)</f>
        <v>0</v>
      </c>
      <c r="D161" s="8">
        <v>30704.6</v>
      </c>
      <c r="E161" s="8">
        <v>30468.53</v>
      </c>
      <c r="F161" s="13">
        <f t="shared" si="9"/>
        <v>99.231157546426275</v>
      </c>
      <c r="G161" s="14">
        <f t="shared" si="8"/>
        <v>30468.53</v>
      </c>
    </row>
    <row r="162" spans="1:7" ht="25.5" hidden="1" outlineLevel="4">
      <c r="A162" s="6" t="s">
        <v>286</v>
      </c>
      <c r="B162" s="7" t="s">
        <v>287</v>
      </c>
      <c r="C162" s="18">
        <f>SUMIF('Универсальный отчет по доходам'!A:A,Муниципальный_2023!A162,'Универсальный отчет по доходам'!C:C)</f>
        <v>16959.3</v>
      </c>
      <c r="D162" s="8">
        <v>30704.6</v>
      </c>
      <c r="E162" s="8">
        <v>30468.53</v>
      </c>
      <c r="F162" s="13">
        <f t="shared" si="9"/>
        <v>99.231157546426275</v>
      </c>
      <c r="G162" s="14">
        <f t="shared" si="8"/>
        <v>13509.23</v>
      </c>
    </row>
    <row r="163" spans="1:7" ht="25.5" outlineLevel="2" collapsed="1">
      <c r="A163" s="6" t="s">
        <v>288</v>
      </c>
      <c r="B163" s="7" t="s">
        <v>289</v>
      </c>
      <c r="C163" s="18">
        <v>428980.9</v>
      </c>
      <c r="D163" s="8">
        <v>400225.9</v>
      </c>
      <c r="E163" s="8">
        <v>387871.58</v>
      </c>
      <c r="F163" s="13">
        <f t="shared" si="9"/>
        <v>96.913163291031395</v>
      </c>
      <c r="G163" s="14">
        <f t="shared" si="8"/>
        <v>-41109.320000000007</v>
      </c>
    </row>
    <row r="164" spans="1:7" ht="38.25" hidden="1" outlineLevel="3">
      <c r="A164" s="6" t="s">
        <v>290</v>
      </c>
      <c r="B164" s="7" t="s">
        <v>291</v>
      </c>
      <c r="C164" s="18">
        <f>SUMIF('Универсальный отчет по доходам'!A:A,Муниципальный_2023!A164,'Универсальный отчет по доходам'!C:C)</f>
        <v>0</v>
      </c>
      <c r="D164" s="8">
        <v>872</v>
      </c>
      <c r="E164" s="8">
        <v>872</v>
      </c>
      <c r="F164" s="13">
        <f t="shared" si="9"/>
        <v>100</v>
      </c>
      <c r="G164" s="14">
        <f t="shared" si="8"/>
        <v>872</v>
      </c>
    </row>
    <row r="165" spans="1:7" ht="38.25" hidden="1" outlineLevel="4">
      <c r="A165" s="6" t="s">
        <v>292</v>
      </c>
      <c r="B165" s="7" t="s">
        <v>293</v>
      </c>
      <c r="C165" s="18">
        <f>SUMIF('Универсальный отчет по доходам'!A:A,Муниципальный_2023!A165,'Универсальный отчет по доходам'!C:C)</f>
        <v>872</v>
      </c>
      <c r="D165" s="8">
        <v>872</v>
      </c>
      <c r="E165" s="8">
        <v>872</v>
      </c>
      <c r="F165" s="13">
        <f t="shared" si="9"/>
        <v>100</v>
      </c>
      <c r="G165" s="14">
        <f t="shared" ref="G165:G192" si="10">E165-C165</f>
        <v>0</v>
      </c>
    </row>
    <row r="166" spans="1:7" ht="51" hidden="1" outlineLevel="3">
      <c r="A166" s="6" t="s">
        <v>294</v>
      </c>
      <c r="B166" s="7" t="s">
        <v>295</v>
      </c>
      <c r="C166" s="18">
        <f>SUMIF('Универсальный отчет по доходам'!A:A,Муниципальный_2023!A166,'Универсальный отчет по доходам'!C:C)</f>
        <v>0</v>
      </c>
      <c r="D166" s="8">
        <v>1691</v>
      </c>
      <c r="E166" s="8">
        <v>1100.25</v>
      </c>
      <c r="F166" s="13">
        <f t="shared" ref="F166:F197" si="11">IFERROR(E166/D166*100,0)</f>
        <v>65.065050266114724</v>
      </c>
      <c r="G166" s="14">
        <f t="shared" si="10"/>
        <v>1100.25</v>
      </c>
    </row>
    <row r="167" spans="1:7" ht="51" hidden="1" outlineLevel="4">
      <c r="A167" s="6" t="s">
        <v>296</v>
      </c>
      <c r="B167" s="7" t="s">
        <v>297</v>
      </c>
      <c r="C167" s="18">
        <f>SUMIF('Универсальный отчет по доходам'!A:A,Муниципальный_2023!A167,'Универсальный отчет по доходам'!C:C)</f>
        <v>1691</v>
      </c>
      <c r="D167" s="8">
        <v>1691</v>
      </c>
      <c r="E167" s="8">
        <v>1100.25</v>
      </c>
      <c r="F167" s="13">
        <f t="shared" si="11"/>
        <v>65.065050266114724</v>
      </c>
      <c r="G167" s="14">
        <f t="shared" si="10"/>
        <v>-590.75</v>
      </c>
    </row>
    <row r="168" spans="1:7" ht="38.25" hidden="1" outlineLevel="3">
      <c r="A168" s="6" t="s">
        <v>298</v>
      </c>
      <c r="B168" s="7" t="s">
        <v>299</v>
      </c>
      <c r="C168" s="18">
        <f>SUMIF('Универсальный отчет по доходам'!A:A,Муниципальный_2023!A168,'Универсальный отчет по доходам'!C:C)</f>
        <v>0</v>
      </c>
      <c r="D168" s="8">
        <v>367591.7</v>
      </c>
      <c r="E168" s="8">
        <v>357383.9</v>
      </c>
      <c r="F168" s="13">
        <f t="shared" si="11"/>
        <v>97.223060259521645</v>
      </c>
      <c r="G168" s="14">
        <f t="shared" si="10"/>
        <v>357383.9</v>
      </c>
    </row>
    <row r="169" spans="1:7" ht="51" hidden="1" outlineLevel="4">
      <c r="A169" s="6" t="s">
        <v>300</v>
      </c>
      <c r="B169" s="7" t="s">
        <v>301</v>
      </c>
      <c r="C169" s="18">
        <f>SUMIF('Универсальный отчет по доходам'!A:A,Муниципальный_2023!A169,'Универсальный отчет по доходам'!C:C)</f>
        <v>391494</v>
      </c>
      <c r="D169" s="8">
        <v>367591.7</v>
      </c>
      <c r="E169" s="8">
        <v>357383.9</v>
      </c>
      <c r="F169" s="13">
        <f t="shared" si="11"/>
        <v>97.223060259521645</v>
      </c>
      <c r="G169" s="14">
        <f t="shared" si="10"/>
        <v>-34110.099999999977</v>
      </c>
    </row>
    <row r="170" spans="1:7" ht="63.75" hidden="1" outlineLevel="3">
      <c r="A170" s="6" t="s">
        <v>302</v>
      </c>
      <c r="B170" s="7" t="s">
        <v>303</v>
      </c>
      <c r="C170" s="18">
        <f>SUMIF('Универсальный отчет по доходам'!A:A,Муниципальный_2023!A170,'Универсальный отчет по доходам'!C:C)</f>
        <v>0</v>
      </c>
      <c r="D170" s="8">
        <v>2263</v>
      </c>
      <c r="E170" s="8">
        <v>1635.55</v>
      </c>
      <c r="F170" s="13">
        <f t="shared" si="11"/>
        <v>72.273530711444977</v>
      </c>
      <c r="G170" s="14">
        <f t="shared" si="10"/>
        <v>1635.55</v>
      </c>
    </row>
    <row r="171" spans="1:7" ht="76.5" hidden="1" outlineLevel="4">
      <c r="A171" s="6" t="s">
        <v>304</v>
      </c>
      <c r="B171" s="7" t="s">
        <v>305</v>
      </c>
      <c r="C171" s="18">
        <f>SUMIF('Универсальный отчет по доходам'!A:A,Муниципальный_2023!A171,'Универсальный отчет по доходам'!C:C)</f>
        <v>2863</v>
      </c>
      <c r="D171" s="8">
        <v>2263</v>
      </c>
      <c r="E171" s="8">
        <v>1635.55</v>
      </c>
      <c r="F171" s="13">
        <f t="shared" si="11"/>
        <v>72.273530711444977</v>
      </c>
      <c r="G171" s="14">
        <f t="shared" si="10"/>
        <v>-1227.45</v>
      </c>
    </row>
    <row r="172" spans="1:7" ht="89.25" hidden="1" outlineLevel="3">
      <c r="A172" s="6" t="s">
        <v>306</v>
      </c>
      <c r="B172" s="7" t="s">
        <v>307</v>
      </c>
      <c r="C172" s="18">
        <f>SUMIF('Универсальный отчет по доходам'!A:A,Муниципальный_2023!A172,'Универсальный отчет по доходам'!C:C)</f>
        <v>0</v>
      </c>
      <c r="D172" s="8">
        <v>2281</v>
      </c>
      <c r="E172" s="8">
        <v>2121</v>
      </c>
      <c r="F172" s="13">
        <f t="shared" si="11"/>
        <v>92.985532661113552</v>
      </c>
      <c r="G172" s="14">
        <f t="shared" si="10"/>
        <v>2121</v>
      </c>
    </row>
    <row r="173" spans="1:7" ht="102" hidden="1" outlineLevel="4">
      <c r="A173" s="6" t="s">
        <v>308</v>
      </c>
      <c r="B173" s="7" t="s">
        <v>309</v>
      </c>
      <c r="C173" s="18">
        <f>SUMIF('Универсальный отчет по доходам'!A:A,Муниципальный_2023!A173,'Универсальный отчет по доходам'!C:C)</f>
        <v>2281</v>
      </c>
      <c r="D173" s="8">
        <v>2281</v>
      </c>
      <c r="E173" s="8">
        <v>2121</v>
      </c>
      <c r="F173" s="13">
        <f t="shared" si="11"/>
        <v>92.985532661113552</v>
      </c>
      <c r="G173" s="14">
        <f t="shared" si="10"/>
        <v>-160</v>
      </c>
    </row>
    <row r="174" spans="1:7" ht="63.75" hidden="1" outlineLevel="3">
      <c r="A174" s="6" t="s">
        <v>310</v>
      </c>
      <c r="B174" s="7" t="s">
        <v>311</v>
      </c>
      <c r="C174" s="18">
        <f>SUMIF('Универсальный отчет по доходам'!A:A,Муниципальный_2023!A174,'Универсальный отчет по доходам'!C:C)</f>
        <v>0</v>
      </c>
      <c r="D174" s="8">
        <v>0.5</v>
      </c>
      <c r="E174" s="8">
        <v>0</v>
      </c>
      <c r="F174" s="13">
        <f t="shared" si="11"/>
        <v>0</v>
      </c>
      <c r="G174" s="14">
        <f t="shared" si="10"/>
        <v>0</v>
      </c>
    </row>
    <row r="175" spans="1:7" ht="76.5" hidden="1" outlineLevel="4">
      <c r="A175" s="6" t="s">
        <v>312</v>
      </c>
      <c r="B175" s="7" t="s">
        <v>313</v>
      </c>
      <c r="C175" s="18">
        <f>SUMIF('Универсальный отчет по доходам'!A:A,Муниципальный_2023!A175,'Универсальный отчет по доходам'!C:C)</f>
        <v>0.5</v>
      </c>
      <c r="D175" s="8">
        <v>0.5</v>
      </c>
      <c r="E175" s="8">
        <v>0</v>
      </c>
      <c r="F175" s="13">
        <f t="shared" si="11"/>
        <v>0</v>
      </c>
      <c r="G175" s="14">
        <f t="shared" si="10"/>
        <v>-0.5</v>
      </c>
    </row>
    <row r="176" spans="1:7" ht="51" hidden="1" outlineLevel="3">
      <c r="A176" s="6" t="s">
        <v>314</v>
      </c>
      <c r="B176" s="7" t="s">
        <v>315</v>
      </c>
      <c r="C176" s="18">
        <f>SUMIF('Универсальный отчет по доходам'!A:A,Муниципальный_2023!A176,'Универсальный отчет по доходам'!C:C)</f>
        <v>0</v>
      </c>
      <c r="D176" s="8">
        <v>2285.8000000000002</v>
      </c>
      <c r="E176" s="8">
        <v>2284.83</v>
      </c>
      <c r="F176" s="13">
        <f t="shared" si="11"/>
        <v>99.957564091346569</v>
      </c>
      <c r="G176" s="14">
        <f t="shared" si="10"/>
        <v>2284.83</v>
      </c>
    </row>
    <row r="177" spans="1:7" ht="51" hidden="1" outlineLevel="4">
      <c r="A177" s="6" t="s">
        <v>316</v>
      </c>
      <c r="B177" s="7" t="s">
        <v>317</v>
      </c>
      <c r="C177" s="18">
        <f>SUMIF('Универсальный отчет по доходам'!A:A,Муниципальный_2023!A177,'Универсальный отчет по доходам'!C:C)</f>
        <v>1246.8</v>
      </c>
      <c r="D177" s="8">
        <v>2285.8000000000002</v>
      </c>
      <c r="E177" s="8">
        <v>2284.83</v>
      </c>
      <c r="F177" s="13">
        <f t="shared" si="11"/>
        <v>99.957564091346569</v>
      </c>
      <c r="G177" s="14">
        <f t="shared" si="10"/>
        <v>1038.03</v>
      </c>
    </row>
    <row r="178" spans="1:7" ht="38.25" hidden="1" outlineLevel="3">
      <c r="A178" s="6" t="s">
        <v>318</v>
      </c>
      <c r="B178" s="7" t="s">
        <v>319</v>
      </c>
      <c r="C178" s="18">
        <f>SUMIF('Универсальный отчет по доходам'!A:A,Муниципальный_2023!A178,'Универсальный отчет по доходам'!C:C)</f>
        <v>0</v>
      </c>
      <c r="D178" s="8">
        <v>15092</v>
      </c>
      <c r="E178" s="8">
        <v>14502.15</v>
      </c>
      <c r="F178" s="13">
        <f t="shared" si="11"/>
        <v>96.091637953882852</v>
      </c>
      <c r="G178" s="14">
        <f t="shared" si="10"/>
        <v>14502.15</v>
      </c>
    </row>
    <row r="179" spans="1:7" ht="51" hidden="1" outlineLevel="4">
      <c r="A179" s="6" t="s">
        <v>320</v>
      </c>
      <c r="B179" s="7" t="s">
        <v>321</v>
      </c>
      <c r="C179" s="18">
        <f>SUMIF('Универсальный отчет по доходам'!A:A,Муниципальный_2023!A179,'Универсальный отчет по доходам'!C:C)</f>
        <v>20092</v>
      </c>
      <c r="D179" s="8">
        <v>15092</v>
      </c>
      <c r="E179" s="8">
        <v>14502.15</v>
      </c>
      <c r="F179" s="13">
        <f t="shared" si="11"/>
        <v>96.091637953882852</v>
      </c>
      <c r="G179" s="14">
        <f t="shared" si="10"/>
        <v>-5589.85</v>
      </c>
    </row>
    <row r="180" spans="1:7" ht="153" hidden="1" outlineLevel="3">
      <c r="A180" s="6" t="s">
        <v>322</v>
      </c>
      <c r="B180" s="9" t="s">
        <v>323</v>
      </c>
      <c r="C180" s="18">
        <f>SUMIF('Универсальный отчет по доходам'!A:A,Муниципальный_2023!A180,'Универсальный отчет по доходам'!C:C)</f>
        <v>0</v>
      </c>
      <c r="D180" s="8">
        <v>6941.6</v>
      </c>
      <c r="E180" s="8">
        <v>6941.6</v>
      </c>
      <c r="F180" s="13">
        <f t="shared" si="11"/>
        <v>100</v>
      </c>
      <c r="G180" s="14">
        <f t="shared" si="10"/>
        <v>6941.6</v>
      </c>
    </row>
    <row r="181" spans="1:7" ht="153" hidden="1" outlineLevel="4">
      <c r="A181" s="6" t="s">
        <v>324</v>
      </c>
      <c r="B181" s="9" t="s">
        <v>325</v>
      </c>
      <c r="C181" s="18">
        <f>SUMIF('Универсальный отчет по доходам'!A:A,Муниципальный_2023!A181,'Универсальный отчет по доходам'!C:C)</f>
        <v>7187</v>
      </c>
      <c r="D181" s="8">
        <v>6941.6</v>
      </c>
      <c r="E181" s="8">
        <v>6941.6</v>
      </c>
      <c r="F181" s="13">
        <f t="shared" si="11"/>
        <v>100</v>
      </c>
      <c r="G181" s="14">
        <f t="shared" si="10"/>
        <v>-245.39999999999964</v>
      </c>
    </row>
    <row r="182" spans="1:7" ht="63.75" hidden="1" outlineLevel="3">
      <c r="A182" s="6" t="s">
        <v>326</v>
      </c>
      <c r="B182" s="7" t="s">
        <v>327</v>
      </c>
      <c r="C182" s="18">
        <f>SUMIF('Универсальный отчет по доходам'!A:A,Муниципальный_2023!A182,'Универсальный отчет по доходам'!C:C)</f>
        <v>0</v>
      </c>
      <c r="D182" s="8">
        <v>21.6</v>
      </c>
      <c r="E182" s="8">
        <v>11.89</v>
      </c>
      <c r="F182" s="13">
        <f t="shared" si="11"/>
        <v>55.046296296296291</v>
      </c>
      <c r="G182" s="14">
        <f t="shared" si="10"/>
        <v>11.89</v>
      </c>
    </row>
    <row r="183" spans="1:7" ht="63.75" hidden="1" outlineLevel="4">
      <c r="A183" s="6" t="s">
        <v>328</v>
      </c>
      <c r="B183" s="7" t="s">
        <v>329</v>
      </c>
      <c r="C183" s="18">
        <f>SUMIF('Универсальный отчет по доходам'!A:A,Муниципальный_2023!A183,'Универсальный отчет по доходам'!C:C)</f>
        <v>22.1</v>
      </c>
      <c r="D183" s="8">
        <v>21.6</v>
      </c>
      <c r="E183" s="8">
        <v>11.89</v>
      </c>
      <c r="F183" s="13">
        <f t="shared" si="11"/>
        <v>55.046296296296291</v>
      </c>
      <c r="G183" s="14">
        <f t="shared" si="10"/>
        <v>-10.210000000000001</v>
      </c>
    </row>
    <row r="184" spans="1:7" ht="38.25" hidden="1" outlineLevel="3">
      <c r="A184" s="6" t="s">
        <v>330</v>
      </c>
      <c r="B184" s="7" t="s">
        <v>331</v>
      </c>
      <c r="C184" s="18">
        <f>SUMIF('Универсальный отчет по доходам'!A:A,Муниципальный_2023!A184,'Универсальный отчет по доходам'!C:C)</f>
        <v>0</v>
      </c>
      <c r="D184" s="8">
        <v>816</v>
      </c>
      <c r="E184" s="8">
        <v>816</v>
      </c>
      <c r="F184" s="13">
        <f t="shared" si="11"/>
        <v>100</v>
      </c>
      <c r="G184" s="14">
        <f t="shared" si="10"/>
        <v>816</v>
      </c>
    </row>
    <row r="185" spans="1:7" ht="51" hidden="1" outlineLevel="4">
      <c r="A185" s="6" t="s">
        <v>332</v>
      </c>
      <c r="B185" s="7" t="s">
        <v>333</v>
      </c>
      <c r="C185" s="18">
        <f>SUMIF('Универсальный отчет по доходам'!A:A,Муниципальный_2023!A185,'Универсальный отчет по доходам'!C:C)</f>
        <v>801</v>
      </c>
      <c r="D185" s="8">
        <v>816</v>
      </c>
      <c r="E185" s="8">
        <v>816</v>
      </c>
      <c r="F185" s="13">
        <f t="shared" si="11"/>
        <v>100</v>
      </c>
      <c r="G185" s="14">
        <f t="shared" si="10"/>
        <v>15</v>
      </c>
    </row>
    <row r="186" spans="1:7" hidden="1" outlineLevel="3">
      <c r="A186" s="6" t="s">
        <v>334</v>
      </c>
      <c r="B186" s="7" t="s">
        <v>335</v>
      </c>
      <c r="C186" s="18">
        <f>SUMIF('Универсальный отчет по доходам'!A:A,Муниципальный_2023!A186,'Универсальный отчет по доходам'!C:C)</f>
        <v>0</v>
      </c>
      <c r="D186" s="8">
        <v>369.7</v>
      </c>
      <c r="E186" s="8">
        <v>202.41</v>
      </c>
      <c r="F186" s="13">
        <f t="shared" si="11"/>
        <v>54.749797132810386</v>
      </c>
      <c r="G186" s="14">
        <f t="shared" si="10"/>
        <v>202.41</v>
      </c>
    </row>
    <row r="187" spans="1:7" ht="25.5" hidden="1" outlineLevel="4">
      <c r="A187" s="6" t="s">
        <v>336</v>
      </c>
      <c r="B187" s="7" t="s">
        <v>337</v>
      </c>
      <c r="C187" s="18">
        <f>SUMIF('Универсальный отчет по доходам'!A:A,Муниципальный_2023!A187,'Универсальный отчет по доходам'!C:C)</f>
        <v>430.4</v>
      </c>
      <c r="D187" s="8">
        <v>369.7</v>
      </c>
      <c r="E187" s="8">
        <v>202.41</v>
      </c>
      <c r="F187" s="13">
        <f t="shared" si="11"/>
        <v>54.749797132810386</v>
      </c>
      <c r="G187" s="14">
        <f t="shared" si="10"/>
        <v>-227.98999999999998</v>
      </c>
    </row>
    <row r="188" spans="1:7" outlineLevel="2" collapsed="1">
      <c r="A188" s="6" t="s">
        <v>338</v>
      </c>
      <c r="B188" s="7" t="s">
        <v>339</v>
      </c>
      <c r="C188" s="18">
        <v>38883</v>
      </c>
      <c r="D188" s="8">
        <v>40593.1</v>
      </c>
      <c r="E188" s="8">
        <v>40593.1</v>
      </c>
      <c r="F188" s="13">
        <f t="shared" si="11"/>
        <v>100</v>
      </c>
      <c r="G188" s="14">
        <f t="shared" si="10"/>
        <v>1710.0999999999985</v>
      </c>
    </row>
    <row r="189" spans="1:7" ht="76.5" hidden="1" outlineLevel="3">
      <c r="A189" s="6" t="s">
        <v>340</v>
      </c>
      <c r="B189" s="7" t="s">
        <v>341</v>
      </c>
      <c r="C189" s="8">
        <v>38883</v>
      </c>
      <c r="D189" s="8">
        <v>38883</v>
      </c>
      <c r="E189" s="8">
        <v>38883</v>
      </c>
      <c r="F189" s="13">
        <f t="shared" si="11"/>
        <v>100</v>
      </c>
      <c r="G189" s="14">
        <f t="shared" si="10"/>
        <v>0</v>
      </c>
    </row>
    <row r="190" spans="1:7" ht="89.25" hidden="1" outlineLevel="4">
      <c r="A190" s="6" t="s">
        <v>342</v>
      </c>
      <c r="B190" s="7" t="s">
        <v>343</v>
      </c>
      <c r="C190" s="8">
        <v>38883</v>
      </c>
      <c r="D190" s="8">
        <v>38883</v>
      </c>
      <c r="E190" s="8">
        <v>38883</v>
      </c>
      <c r="F190" s="13">
        <f t="shared" si="11"/>
        <v>100</v>
      </c>
      <c r="G190" s="14">
        <f t="shared" si="10"/>
        <v>0</v>
      </c>
    </row>
    <row r="191" spans="1:7" ht="25.5" hidden="1" outlineLevel="3">
      <c r="A191" s="6" t="s">
        <v>355</v>
      </c>
      <c r="B191" s="7" t="s">
        <v>356</v>
      </c>
      <c r="C191" s="18">
        <f>SUMIF('Универсальный отчет по доходам'!A:A,Муниципальный_2023!A191,'Универсальный отчет по доходам'!C:C)</f>
        <v>0</v>
      </c>
      <c r="D191" s="8">
        <v>1710.1</v>
      </c>
      <c r="E191" s="8">
        <v>1710.1</v>
      </c>
      <c r="F191" s="13">
        <f t="shared" si="11"/>
        <v>100</v>
      </c>
      <c r="G191" s="14">
        <f t="shared" si="10"/>
        <v>1710.1</v>
      </c>
    </row>
    <row r="192" spans="1:7" ht="38.25" hidden="1" outlineLevel="4">
      <c r="A192" s="6" t="s">
        <v>357</v>
      </c>
      <c r="B192" s="7" t="s">
        <v>358</v>
      </c>
      <c r="C192" s="18">
        <f>SUMIF('Универсальный отчет по доходам'!A:A,Муниципальный_2023!A192,'Универсальный отчет по доходам'!C:C)</f>
        <v>0</v>
      </c>
      <c r="D192" s="8">
        <v>1710.1</v>
      </c>
      <c r="E192" s="8">
        <v>1710.1</v>
      </c>
      <c r="F192" s="13">
        <f t="shared" si="11"/>
        <v>100</v>
      </c>
      <c r="G192" s="14">
        <f t="shared" si="10"/>
        <v>1710.1</v>
      </c>
    </row>
    <row r="193" spans="3:3" ht="12.75" customHeight="1">
      <c r="C193" s="19"/>
    </row>
  </sheetData>
  <mergeCells count="1">
    <mergeCell ref="A1:G1"/>
  </mergeCells>
  <pageMargins left="0.74803149606299213" right="0" top="0.59055118110236227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Универсальный отчет по доходам</vt:lpstr>
      <vt:lpstr>Муниципальный_2023</vt:lpstr>
      <vt:lpstr>Муниципальный_2023!APPT</vt:lpstr>
      <vt:lpstr>'Универсальный отчет по доходам'!APPT</vt:lpstr>
      <vt:lpstr>Муниципальный_2023!FIO</vt:lpstr>
      <vt:lpstr>'Универсальный отчет по доходам'!FIO</vt:lpstr>
      <vt:lpstr>'Универсальный отчет по доходам'!LAST_CELL</vt:lpstr>
      <vt:lpstr>Муниципальный_2023!SIGN</vt:lpstr>
      <vt:lpstr>'Универсальный отчет по доходам'!SIGN</vt:lpstr>
      <vt:lpstr>Муниципальный_2023!Заголовки_для_печати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rep:2.56.0.137</dc:description>
  <cp:lastModifiedBy>User</cp:lastModifiedBy>
  <cp:lastPrinted>2024-05-23T06:36:45Z</cp:lastPrinted>
  <dcterms:created xsi:type="dcterms:W3CDTF">2024-02-13T14:24:13Z</dcterms:created>
  <dcterms:modified xsi:type="dcterms:W3CDTF">2024-05-23T06:41:30Z</dcterms:modified>
</cp:coreProperties>
</file>