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9440" windowHeight="12630"/>
  </bookViews>
  <sheets>
    <sheet name="Финансовый менеджмент" sheetId="4" r:id="rId1"/>
    <sheet name="1" sheetId="7" r:id="rId2"/>
    <sheet name="2" sheetId="8" r:id="rId3"/>
    <sheet name="3" sheetId="9" r:id="rId4"/>
  </sheets>
  <definedNames>
    <definedName name="_xlnm._FilterDatabase" localSheetId="1" hidden="1">'1'!$A$13:$J$360</definedName>
    <definedName name="_xlnm._FilterDatabase" localSheetId="2" hidden="1">'2'!$A$13:$J$350</definedName>
    <definedName name="_xlnm._FilterDatabase" localSheetId="3" hidden="1">'3'!$A$13:$J$349</definedName>
    <definedName name="_xlnm._FilterDatabase" localSheetId="0" hidden="1">'Финансовый менеджмент'!$A$14:$X$78</definedName>
  </definedNames>
  <calcPr calcId="145621"/>
</workbook>
</file>

<file path=xl/calcChain.xml><?xml version="1.0" encoding="utf-8"?>
<calcChain xmlns="http://schemas.openxmlformats.org/spreadsheetml/2006/main">
  <c r="F33" i="4"/>
  <c r="K33"/>
  <c r="P33"/>
  <c r="F29" l="1"/>
  <c r="K29"/>
  <c r="G15" l="1"/>
  <c r="U36"/>
  <c r="P36"/>
  <c r="Q64"/>
  <c r="L64"/>
  <c r="G64"/>
  <c r="V57"/>
  <c r="Q57"/>
  <c r="L57"/>
  <c r="G57"/>
  <c r="V50"/>
  <c r="Q50"/>
  <c r="L50"/>
  <c r="G50"/>
  <c r="V40"/>
  <c r="Q40"/>
  <c r="L40"/>
  <c r="G40"/>
  <c r="G25"/>
  <c r="V25"/>
  <c r="Q25"/>
  <c r="L25"/>
  <c r="V15"/>
  <c r="Q15"/>
  <c r="Q78" s="1"/>
  <c r="L15"/>
  <c r="K36"/>
  <c r="F36"/>
  <c r="T31"/>
  <c r="U31" s="1"/>
  <c r="U29"/>
  <c r="U19"/>
  <c r="P19"/>
  <c r="K19"/>
  <c r="F19"/>
  <c r="F17"/>
  <c r="O31"/>
  <c r="P31" s="1"/>
  <c r="J31"/>
  <c r="K31" s="1"/>
  <c r="E31"/>
  <c r="P17"/>
  <c r="U33"/>
  <c r="D15" i="9"/>
  <c r="G236" i="8"/>
  <c r="I236" s="1"/>
  <c r="G187"/>
  <c r="I187" s="1"/>
  <c r="G125"/>
  <c r="I125" s="1"/>
  <c r="G116"/>
  <c r="I116" s="1"/>
  <c r="G15"/>
  <c r="I15" s="1"/>
  <c r="D15"/>
  <c r="D120" i="7"/>
  <c r="D15"/>
  <c r="U17" i="4"/>
  <c r="K17"/>
  <c r="V78" l="1"/>
  <c r="L78"/>
  <c r="G78"/>
  <c r="P29"/>
</calcChain>
</file>

<file path=xl/sharedStrings.xml><?xml version="1.0" encoding="utf-8"?>
<sst xmlns="http://schemas.openxmlformats.org/spreadsheetml/2006/main" count="2338" uniqueCount="367">
  <si>
    <t>Расчет показателя</t>
  </si>
  <si>
    <t>Оценка</t>
  </si>
  <si>
    <t>да/нет</t>
  </si>
  <si>
    <t>4.1.</t>
  </si>
  <si>
    <t>6.2.</t>
  </si>
  <si>
    <t>7.4.</t>
  </si>
  <si>
    <t>шт.</t>
  </si>
  <si>
    <t>Наименование показателя</t>
  </si>
  <si>
    <t>Единица измерения</t>
  </si>
  <si>
    <t>Наличие утвержденных нормативов затрат на оказание муниципальных услуг подведомственными учреждениями</t>
  </si>
  <si>
    <t>1.3.</t>
  </si>
  <si>
    <t>6.1.</t>
  </si>
  <si>
    <t>тыс. руб.</t>
  </si>
  <si>
    <t>Фактическое значение показателя за отчетный год</t>
  </si>
  <si>
    <t>Комментарий (при наличии отраслевых особенностей)</t>
  </si>
  <si>
    <t>№ п/п</t>
  </si>
  <si>
    <t>1.</t>
  </si>
  <si>
    <t>Бюджетное планирование</t>
  </si>
  <si>
    <t>1.1.</t>
  </si>
  <si>
    <t>-</t>
  </si>
  <si>
    <t>1.2.</t>
  </si>
  <si>
    <t>1.4.</t>
  </si>
  <si>
    <t>2.</t>
  </si>
  <si>
    <t>Исполнение бюджета в части расходов</t>
  </si>
  <si>
    <t>2.1.</t>
  </si>
  <si>
    <t>2.2.</t>
  </si>
  <si>
    <t>Исполнение на конец отчетного финансового года бюджетных ассигнований</t>
  </si>
  <si>
    <t>кассовое исполнение расходов в отчетном году</t>
  </si>
  <si>
    <t>2.3.</t>
  </si>
  <si>
    <t>Эффективность управления просроченной кредиторской задолженностью</t>
  </si>
  <si>
    <t>объем просроченной кредиторской задолженности по состоянию на 1 января года, следующего за отчетным</t>
  </si>
  <si>
    <t>2.4.</t>
  </si>
  <si>
    <t>кассовое исполнение расходов за отчетный финансовый год</t>
  </si>
  <si>
    <t>2.5.</t>
  </si>
  <si>
    <t>3.</t>
  </si>
  <si>
    <t>Исполнение бюджета по налоговым и неналоговым доходам</t>
  </si>
  <si>
    <t>3.1.</t>
  </si>
  <si>
    <t>кассовое исполнение по налоговым и неналоговым доходам в отчетном периоде</t>
  </si>
  <si>
    <t>4.</t>
  </si>
  <si>
    <t>планы финансово-хозяйственной деятельности на очередной финансовый год и на плановый период</t>
  </si>
  <si>
    <t>бюджетная смета казенных учреждений на очередной финансовый год и на плановый период</t>
  </si>
  <si>
    <t>сведения о контрольных мероприятиях и их результатах за отчетный финансовый год</t>
  </si>
  <si>
    <t>балансы учреждений за отчетный финансовый год</t>
  </si>
  <si>
    <t>4.2.</t>
  </si>
  <si>
    <t>5.</t>
  </si>
  <si>
    <t>Учет и отчетность</t>
  </si>
  <si>
    <t>5.1.</t>
  </si>
  <si>
    <t>Качество предоставляемой отчетности</t>
  </si>
  <si>
    <t>5.2.</t>
  </si>
  <si>
    <t>Наличие автоматизированной системы сбора и свода отчетности с применением электронного документооборота</t>
  </si>
  <si>
    <t>наличие автоматизированной системы сбора и свода отчетности с применением электронного документооборота</t>
  </si>
  <si>
    <t>6.</t>
  </si>
  <si>
    <t>Контроль и аудит</t>
  </si>
  <si>
    <t>наличие правового акта, устанавливающего:</t>
  </si>
  <si>
    <t>2) порядок составления акта аудиторской проверки, вручения акта</t>
  </si>
  <si>
    <t>3) порядок составления и представления отчета о результатах аудиторской проверки и годовой отчетности о результатах осуществления внутреннего финансового аудита</t>
  </si>
  <si>
    <t>6.3.</t>
  </si>
  <si>
    <t>по результатам проверок органов внутреннего контроля, внешнего контроля, в том числе по подведомственным учреждениям, не выявлено фактов нарушений</t>
  </si>
  <si>
    <t>7.</t>
  </si>
  <si>
    <t>Исполнение судебных актов</t>
  </si>
  <si>
    <t>7.1.</t>
  </si>
  <si>
    <t>Иски о возмещении вреда</t>
  </si>
  <si>
    <t>7.2.</t>
  </si>
  <si>
    <t>Иски о взыскании задолженности</t>
  </si>
  <si>
    <t>7.3.</t>
  </si>
  <si>
    <t>Доля бюджетных ассигнований, представленных в программном виде</t>
  </si>
  <si>
    <t>на основе актуализированного на последнюю отчетную дату ведомственного перечня муниципальных услуг и работ</t>
  </si>
  <si>
    <t>правовыми актами утверждены нормативы затрат на оказание муниципальных услуг, нормативы затрат на выполнение работ и нормативы затрат на содержание не используемого для выполнения муниципального задания имущества бюджетного или автономного учреждения:</t>
  </si>
  <si>
    <t>раздельно по муниципальным услугам, работам и имуществу</t>
  </si>
  <si>
    <t>Дата          (чч.мм .гг)</t>
  </si>
  <si>
    <t>Своевременность представления главными администраторами средств  бюджета вуправление финансов и бюджетной политики администрации района сведений (показателей), для составления проекта  бюджета, в соответствии с планом основных мероприятий по составлению проекта решения муниципального совета муниципального района "Красненский район" "О бюджете на очередной финансовый год и на плановый период"</t>
  </si>
  <si>
    <t xml:space="preserve">Своевременное предоставления сведений подведомственными муниципальными учреждениями </t>
  </si>
  <si>
    <t>Своевременность использования межбюджетных трансфертов, полученных из федерального и областного бюджетов, и безвозмездных поступлений</t>
  </si>
  <si>
    <t>остатки целевых средств бюджета , образовавшиеся на 1 января года, следующего за отчетным, включая остатки не использованных в предшествующем году лимитов бюджетных обязательств на указанные цели, за исключением целевых средств, остатки по которым образовались в результате фактического их поступления в бюджетрайона после 20 ноября в отчетном финансовом году</t>
  </si>
  <si>
    <t>объем бюджетных ассигнований в виде межбюджетных трансфертов по целевым средствам и безвозмездных поступлений, запланированных к использованию в отчетном финансовом году, за исключением целевых средств, фактически поступивших в бюджет района после 20 ноября в отчетном финансовом году</t>
  </si>
  <si>
    <t>объем расходов, исполненных в рамках муниципальных программ в отчетном финансовом году</t>
  </si>
  <si>
    <t>Контроль за выполнением муниципального задания на оказание муниципальных услуг (выполнение работ) муниципальными учреждениями района</t>
  </si>
  <si>
    <t>своевременное размещение подведомственными муниципальными учреждениями следующей информации:</t>
  </si>
  <si>
    <t>сведения о муниципальном задании, его исполнении и изменении</t>
  </si>
  <si>
    <t>отчеты о результатах деятельности и об использовании закрепленного за ними муниципального имущества за отчетный финансовый год</t>
  </si>
  <si>
    <t>Сумма, подлежащая взысканию по исполнительным документам</t>
  </si>
  <si>
    <t>Качество правового акта, устанавливающего порядок осуществления внутреннего финансового аудита</t>
  </si>
  <si>
    <t>Иски по денежным обязательствам получателей средств бюджета Красненского района</t>
  </si>
  <si>
    <t>Приостановление операций по расходованию средств на лицевых счетах подведомственных главным распорядителям средств бюджета Красненского района получателей средств бюджета Красненского района в связи с нарушением процедур исполнения судебных актов, предусматривающих обращение взыскания на средства бюджета Красненского района по обязательствам казенных учреждений</t>
  </si>
  <si>
    <t>7.5.</t>
  </si>
  <si>
    <t>Сведения, представляемые главными распорядителями  (администраторами)</t>
  </si>
  <si>
    <t>средств бюджета Красненского района для проведения мониторинга качества</t>
  </si>
  <si>
    <t>Главный распорядитель (администратор) средств бюджета Красненского района _____________________________</t>
  </si>
  <si>
    <t>первоначальный прогноз поступления налоговых и неналоговых доходов в отчетном периоде</t>
  </si>
  <si>
    <t xml:space="preserve"> общая сумма заявленных исковых требований в денежном выражении, указанных в судебных решениях, вступивших в законную силу в отчетном периоде, по исковым требованиям о возмещении вреда от незаконных действий или бездействия главных распорядителей средств бюджета Красненского района или их должностных лиц</t>
  </si>
  <si>
    <t xml:space="preserve">общая сумма исковых требований в денежном выражении, определенная судом к взысканию по судебным решениям, вступившим в законную силу в отчетном периоде, по исковым требованиям о возмещении вреда от незаконных действий или бездействия главных распорядителей средств бюджета Красненского района или их должностных лиц; </t>
  </si>
  <si>
    <t xml:space="preserve"> общая сумма исковых требований в денежном выражении, определенная судом к взысканию по судебным решениям, вступившим в законную силу в отчетном периоде, по исковым требованиям о возмещении вреда от незаконных действий или бездействия главных распорядителей средств бюджета Красненского района или их должностных лиц; </t>
  </si>
  <si>
    <t>общая сумма заявленных исковых требований в денежном выражении, указанных в судебных решениях, вступивших в законную силу в отчетном периоде, по исковым требованиям о возмещении вреда от незаконных действий или бездействия главных распорядителей средств бюджета Красненского района или их должностных лиц</t>
  </si>
  <si>
    <t>количество направленных Управлением федерального казначейства по Белгородской области уведомлений о приостановлении операций по расходованию средств на лицевых счетах, открытых в Управлении федерального казначейства, подведомственных главным распорядителям средств бюджета Красненского района и получателей средств бюджета Красненского района в связи с нарушением процедур исполнения судебных актов, предусматривающих обращение взыскания на средства бюджета Красненского района, по состоянию на 1-е число месяца, следующего за отчетным периодом</t>
  </si>
  <si>
    <t xml:space="preserve"> кассовое исполнение расходов в отчетном периоде, за исключением расходов на исполнение публичных нормативных обязательств</t>
  </si>
  <si>
    <t>сумма, подлежащая взысканию по поступившим с начала финансового года исполнительным документам за счет средств бюджета Красненского района по состоянию на конец отчетного периода;</t>
  </si>
  <si>
    <t xml:space="preserve"> Отклонение кассового исполнения по налоговым и неналоговым доходам от первоначального прогноза поступления налоговых и неналоговых доходов на текущий финансовый год</t>
  </si>
  <si>
    <t>Осуществление контроля (мониторинга) за исполнением муниципальных заданий на предоставление муниципальных услуг</t>
  </si>
  <si>
    <t>1) порядок составления, утверждения и ведения плана внутреннего финансового аудита и программ аудиторских проверок</t>
  </si>
  <si>
    <t>Контроль (мониторинг) за исполнением муниципальных заданий на предоставление муниципальных услуг осуществляется, а также проводится аналитическая работа по результатам такого контроля (мониторинга)</t>
  </si>
  <si>
    <t>Наличие предписаний по фактам выявленных нарушений по результатам проверок органов внутреннего муниципального финансового контроля, внешнего муниципального финансового контроля, в том числе по подведомственным учреждениям</t>
  </si>
  <si>
    <t>главным распорядителем средств бюджета Красненского района осуществляется внутридокументный и междокументный контроль форм отчетности на соответствие контрольным соотношениям: отчетность представлена в установленном объеме форм; соблюдены установленные сроки представления отчетности; отсутствуют отчеты, возвращенные на доработку; присутствует аналитическая информация в текстовой части Пояснительной записки (ф. 0503160)</t>
  </si>
  <si>
    <t>Наличие собственного регулярно обновляемого интернет-сайтаподведомственных главному распорядителю средств бюджета Красненского района муниципальных учреждений либо размещение информации о подведомственных муниципальных учреждениях на сайте главного распорядителя средств бюджета Красненского района</t>
  </si>
  <si>
    <t>объем бюджетных ассигнований ГАСБРв отчетном финансовом году согласно сводной бюджетной росписи районного бюджета с учетом изменений в нее по состоянию на 1 января года, следующего за отчетным</t>
  </si>
  <si>
    <t>объем бюджетных ассигнований главного администратора средств  бюджета Красненского района (далее - ГАСБР) на реализацию муниципальных программ в отчетном финансовом году согласно сводной бюджетной росписи  районного бюджета с учетом изменений в нее по состоянию на 1 января года, следующего за отчетным</t>
  </si>
  <si>
    <t>Качество планирования расходов: доля суммы изменений в сводную бюджетную роспись  бюджета Красненского района</t>
  </si>
  <si>
    <t xml:space="preserve">сумма положительных изменений сводной бюджетной росписи бюджета Красненского района и лимитов бюджетных обязательств на в отчетном периоде                           объем бюджетных ассигнований главных распорядителей средств бюджета Красненского района согласно сводной бюджетной росписи бюджета                                 </t>
  </si>
  <si>
    <t xml:space="preserve">  объем бюджетных ассигнований главных распорядителей средств бюджета Красненского района согласно сводной бюджетной росписи бюджета Красненского района с учетом внесенных в нее изменений по состоянию на конец отчетного периода</t>
  </si>
  <si>
    <t>объем бюджетных ассигнований в отчетном году согласно сводной бюджетной росписи бюджета Красненского района с учетом изменений</t>
  </si>
  <si>
    <t>кассовое исполнение расходов главным распорядителем средств бюджета Красненского района в отчетном финансовом году</t>
  </si>
  <si>
    <t>Доля бюджетных ассигнований бюджета Красненского района, исполненных в рамках муниципальных программ</t>
  </si>
  <si>
    <t>муниципальные учреждения представили главному распорядителю средств бюджета Красненского района отчеты об исполнении муниципального задания по утвержденной форме, в соответствии с требованиями и сроками, установленными в муниципальном задании</t>
  </si>
  <si>
    <t>Открытость бюджетных данных главного администратора средств бюджета Красненского района и муниципальных учреждений, подведомственных главному администратору средств бюджета Красненского района</t>
  </si>
  <si>
    <t>количество муниципальных учреждений, подведомственных главному распорядителю средств бюджета Красненского района, имеющих собственный и регулярно обновляемый интернет-сайт, либо размещение информации о подведомственных учреждениях на сайте главного распорядителя средств бюджета Красненского района</t>
  </si>
  <si>
    <t>общее количество муниципальных учреждений, подведомственных главному распорядителю средств бюджета Красненского района</t>
  </si>
  <si>
    <t>соответствующие общим требованиям к определению нормативных затрат на оказание муниципальных  услуг, применяемых при расчете объема субсидии на финансовое обеспечение выполнения  муниципального задания на оказание муниципальных услуг (выполнение работ) муниципальным учреждением</t>
  </si>
  <si>
    <t>Своевременность и полнота размещения подведомственными муниципальными и учреждениями сведений на сайте Российской Федерации для размещения информации о муниципальных учреждениях http://bus.gov.ru/ в соответствии с порядком , утвержденным Министерством финансов  РФ</t>
  </si>
  <si>
    <t>Администрация района</t>
  </si>
  <si>
    <t>Отдел культуры</t>
  </si>
  <si>
    <t>Отдел образования</t>
  </si>
  <si>
    <t>ОСЗН</t>
  </si>
  <si>
    <t>УПРАВЛЕНИЕ ФИНАНСОВ И БЮДЖЕТНОЙ ПОЛИТИКИ АДМИНИСТРАЦИИ КРАСНЕНСКОГО РАЙОНА</t>
  </si>
  <si>
    <t>(наименование органа, исполняющего бюджет)</t>
  </si>
  <si>
    <t xml:space="preserve"> на 01.01.2020 г.</t>
  </si>
  <si>
    <t>Дата печати 21.04.2020 (12:20:06)</t>
  </si>
  <si>
    <t>Бюджет: Консолидированный</t>
  </si>
  <si>
    <t>Тип бланка расходов: Смета</t>
  </si>
  <si>
    <t>КОСГУ (кроме): 251</t>
  </si>
  <si>
    <t>КВСР: 871,872,850,861,873</t>
  </si>
  <si>
    <t>КВСР</t>
  </si>
  <si>
    <t>КЦСР</t>
  </si>
  <si>
    <t>КП - расходы год</t>
  </si>
  <si>
    <t>Итого</t>
  </si>
  <si>
    <t>850</t>
  </si>
  <si>
    <t>0100000000</t>
  </si>
  <si>
    <t>0110000000</t>
  </si>
  <si>
    <t>0110100000</t>
  </si>
  <si>
    <t>0110171310</t>
  </si>
  <si>
    <t>0130000000</t>
  </si>
  <si>
    <t>0130100000</t>
  </si>
  <si>
    <t>0130171220</t>
  </si>
  <si>
    <t>0500000000</t>
  </si>
  <si>
    <t>0530000000</t>
  </si>
  <si>
    <t>0530100000</t>
  </si>
  <si>
    <t>0530100590</t>
  </si>
  <si>
    <t>0600000000</t>
  </si>
  <si>
    <t>0610000000</t>
  </si>
  <si>
    <t>0610400000</t>
  </si>
  <si>
    <t>0610451350</t>
  </si>
  <si>
    <t>0610500000</t>
  </si>
  <si>
    <t>06105L4970</t>
  </si>
  <si>
    <t>0610700000</t>
  </si>
  <si>
    <t>0610770820</t>
  </si>
  <si>
    <t>0620000000</t>
  </si>
  <si>
    <t>0620200000</t>
  </si>
  <si>
    <t>0620271340</t>
  </si>
  <si>
    <t>06202S1340</t>
  </si>
  <si>
    <t>0620600000</t>
  </si>
  <si>
    <t>0620671090</t>
  </si>
  <si>
    <t>06206S1090</t>
  </si>
  <si>
    <t>0620800000</t>
  </si>
  <si>
    <t>0620871410</t>
  </si>
  <si>
    <t>06208S1410</t>
  </si>
  <si>
    <t>0630000000</t>
  </si>
  <si>
    <t>0630100000</t>
  </si>
  <si>
    <t>0630173810</t>
  </si>
  <si>
    <t>0630200000</t>
  </si>
  <si>
    <t>06302S3810</t>
  </si>
  <si>
    <t>0640000000</t>
  </si>
  <si>
    <t>0640200000</t>
  </si>
  <si>
    <t>0640220580</t>
  </si>
  <si>
    <t>0640272140</t>
  </si>
  <si>
    <t>06402S2140</t>
  </si>
  <si>
    <t>0700000000</t>
  </si>
  <si>
    <t>0710000000</t>
  </si>
  <si>
    <t>0710100000</t>
  </si>
  <si>
    <t>0710173720</t>
  </si>
  <si>
    <t>07101R5430</t>
  </si>
  <si>
    <t>0710200000</t>
  </si>
  <si>
    <t>0710271290</t>
  </si>
  <si>
    <t>0720000000</t>
  </si>
  <si>
    <t>0720100000</t>
  </si>
  <si>
    <t>0720100190</t>
  </si>
  <si>
    <t>0730000000</t>
  </si>
  <si>
    <t>0730200000</t>
  </si>
  <si>
    <t>0730200190</t>
  </si>
  <si>
    <t>0740000000</t>
  </si>
  <si>
    <t>0740100000</t>
  </si>
  <si>
    <t>0740171210</t>
  </si>
  <si>
    <t>0800000000</t>
  </si>
  <si>
    <t>0820000000</t>
  </si>
  <si>
    <t>0820100000</t>
  </si>
  <si>
    <t>0820100590</t>
  </si>
  <si>
    <t>0900000000</t>
  </si>
  <si>
    <t>0910000000</t>
  </si>
  <si>
    <t>0910100000</t>
  </si>
  <si>
    <t>0910100190</t>
  </si>
  <si>
    <t>9900000000</t>
  </si>
  <si>
    <t>9990000000</t>
  </si>
  <si>
    <t>9990000190</t>
  </si>
  <si>
    <t>9990000210</t>
  </si>
  <si>
    <t>9990000590</t>
  </si>
  <si>
    <t>9990020450</t>
  </si>
  <si>
    <t>9990051200</t>
  </si>
  <si>
    <t>9990059300</t>
  </si>
  <si>
    <t>9990070550</t>
  </si>
  <si>
    <t>861</t>
  </si>
  <si>
    <t>871</t>
  </si>
  <si>
    <t>0200000000</t>
  </si>
  <si>
    <t>0210000000</t>
  </si>
  <si>
    <t>0210100000</t>
  </si>
  <si>
    <t>0210100590</t>
  </si>
  <si>
    <t>0210113230</t>
  </si>
  <si>
    <t>0210173020</t>
  </si>
  <si>
    <t>0210173220</t>
  </si>
  <si>
    <t>0210200000</t>
  </si>
  <si>
    <t>0210273030</t>
  </si>
  <si>
    <t>0210300000</t>
  </si>
  <si>
    <t>0210373020</t>
  </si>
  <si>
    <t>0220000000</t>
  </si>
  <si>
    <t>0220100000</t>
  </si>
  <si>
    <t>0220100590</t>
  </si>
  <si>
    <t>0220113230</t>
  </si>
  <si>
    <t>0220173220</t>
  </si>
  <si>
    <t>0220200000</t>
  </si>
  <si>
    <t>0220273040</t>
  </si>
  <si>
    <t>0220273050</t>
  </si>
  <si>
    <t>0220500000</t>
  </si>
  <si>
    <t>0220573060</t>
  </si>
  <si>
    <t>0230000000</t>
  </si>
  <si>
    <t>0230100000</t>
  </si>
  <si>
    <t>0230100590</t>
  </si>
  <si>
    <t>0230173220</t>
  </si>
  <si>
    <t>0240000000</t>
  </si>
  <si>
    <t>0240100000</t>
  </si>
  <si>
    <t>0240100590</t>
  </si>
  <si>
    <t>0250000000</t>
  </si>
  <si>
    <t>0250100000</t>
  </si>
  <si>
    <t>0250170650</t>
  </si>
  <si>
    <t>0250200000</t>
  </si>
  <si>
    <t>0250220650</t>
  </si>
  <si>
    <t>0260000000</t>
  </si>
  <si>
    <t>0260100000</t>
  </si>
  <si>
    <t>0260100190</t>
  </si>
  <si>
    <t>0260100590</t>
  </si>
  <si>
    <t>0300000000</t>
  </si>
  <si>
    <t>0330000000</t>
  </si>
  <si>
    <t>0330700000</t>
  </si>
  <si>
    <t>0330772880</t>
  </si>
  <si>
    <t>872</t>
  </si>
  <si>
    <t>02301L5194</t>
  </si>
  <si>
    <t>0400000000</t>
  </si>
  <si>
    <t>0410000000</t>
  </si>
  <si>
    <t>0410100000</t>
  </si>
  <si>
    <t>0410100590</t>
  </si>
  <si>
    <t>0410177780</t>
  </si>
  <si>
    <t>04101S7780</t>
  </si>
  <si>
    <t>0410200000</t>
  </si>
  <si>
    <t>0410200590</t>
  </si>
  <si>
    <t>04102L5192</t>
  </si>
  <si>
    <t>0420000000</t>
  </si>
  <si>
    <t>0420100000</t>
  </si>
  <si>
    <t>0420100590</t>
  </si>
  <si>
    <t>04201L5195</t>
  </si>
  <si>
    <t>04201S7780</t>
  </si>
  <si>
    <t>0430000000</t>
  </si>
  <si>
    <t>0430100000</t>
  </si>
  <si>
    <t>0430100590</t>
  </si>
  <si>
    <t>0430177780</t>
  </si>
  <si>
    <t>04301L0270</t>
  </si>
  <si>
    <t>04301L4670</t>
  </si>
  <si>
    <t>04301S7780</t>
  </si>
  <si>
    <t>0440000000</t>
  </si>
  <si>
    <t>0440100000</t>
  </si>
  <si>
    <t>0440100190</t>
  </si>
  <si>
    <t>0440200000</t>
  </si>
  <si>
    <t>0440200590</t>
  </si>
  <si>
    <t>0440213220</t>
  </si>
  <si>
    <t>873</t>
  </si>
  <si>
    <t>0310000000</t>
  </si>
  <si>
    <t>0310100000</t>
  </si>
  <si>
    <t>0310152500</t>
  </si>
  <si>
    <t>0310200000</t>
  </si>
  <si>
    <t>0310272510</t>
  </si>
  <si>
    <t>0310272520</t>
  </si>
  <si>
    <t>0310272530</t>
  </si>
  <si>
    <t>0310272540</t>
  </si>
  <si>
    <t>0310300000</t>
  </si>
  <si>
    <t>0310372410</t>
  </si>
  <si>
    <t>0310372430</t>
  </si>
  <si>
    <t>0310372450</t>
  </si>
  <si>
    <t>0310400000</t>
  </si>
  <si>
    <t>0310472310</t>
  </si>
  <si>
    <t>0310474000</t>
  </si>
  <si>
    <t>0310500000</t>
  </si>
  <si>
    <t>0310571510</t>
  </si>
  <si>
    <t>0310600000</t>
  </si>
  <si>
    <t>0310672620</t>
  </si>
  <si>
    <t>0310700000</t>
  </si>
  <si>
    <t>0310772360</t>
  </si>
  <si>
    <t>0310800000</t>
  </si>
  <si>
    <t>0310852200</t>
  </si>
  <si>
    <t>0311000000</t>
  </si>
  <si>
    <t>0311012610</t>
  </si>
  <si>
    <t>0311100000</t>
  </si>
  <si>
    <t>0311172370</t>
  </si>
  <si>
    <t>0311200000</t>
  </si>
  <si>
    <t>03112S2310</t>
  </si>
  <si>
    <t>0311300000</t>
  </si>
  <si>
    <t>0311351370</t>
  </si>
  <si>
    <t>0311400000</t>
  </si>
  <si>
    <t>0311474620</t>
  </si>
  <si>
    <t>03114R4620</t>
  </si>
  <si>
    <t>0320000000</t>
  </si>
  <si>
    <t>0320100000</t>
  </si>
  <si>
    <t>0320171590</t>
  </si>
  <si>
    <t>0320171690</t>
  </si>
  <si>
    <t>0330100000</t>
  </si>
  <si>
    <t>0330152600</t>
  </si>
  <si>
    <t>0330200000</t>
  </si>
  <si>
    <t>0330253800</t>
  </si>
  <si>
    <t>0330400000</t>
  </si>
  <si>
    <t>0330471370</t>
  </si>
  <si>
    <t>0330500000</t>
  </si>
  <si>
    <t>0330572860</t>
  </si>
  <si>
    <t>0330600000</t>
  </si>
  <si>
    <t>0330672870</t>
  </si>
  <si>
    <t>0330672890</t>
  </si>
  <si>
    <t>0330800000</t>
  </si>
  <si>
    <t>0330872850</t>
  </si>
  <si>
    <t>0330900000</t>
  </si>
  <si>
    <t>0330953800</t>
  </si>
  <si>
    <t>0331000000</t>
  </si>
  <si>
    <t>0331073000</t>
  </si>
  <si>
    <t>033P100000</t>
  </si>
  <si>
    <t>033P150840</t>
  </si>
  <si>
    <t>0340000000</t>
  </si>
  <si>
    <t>0340100000</t>
  </si>
  <si>
    <t>0340171230</t>
  </si>
  <si>
    <t>0340200000</t>
  </si>
  <si>
    <t>0340271240</t>
  </si>
  <si>
    <t>0340271250</t>
  </si>
  <si>
    <t>0340300000</t>
  </si>
  <si>
    <t>0340371260</t>
  </si>
  <si>
    <t>0340400000</t>
  </si>
  <si>
    <t>0340471270</t>
  </si>
  <si>
    <t>0340500000</t>
  </si>
  <si>
    <t>0340529990</t>
  </si>
  <si>
    <t>0350000000</t>
  </si>
  <si>
    <t>0350100000</t>
  </si>
  <si>
    <t>0350120850</t>
  </si>
  <si>
    <t xml:space="preserve"> на 02.01.2019 г.</t>
  </si>
  <si>
    <t>Дата печати 21.04.2020 (12:22:15)</t>
  </si>
  <si>
    <t>0610451760</t>
  </si>
  <si>
    <t>02301L5195</t>
  </si>
  <si>
    <t>02301R5196</t>
  </si>
  <si>
    <t>04301R4670</t>
  </si>
  <si>
    <t>0330300000</t>
  </si>
  <si>
    <t>0330350840</t>
  </si>
  <si>
    <t>сумма положительн</t>
  </si>
  <si>
    <t>да</t>
  </si>
  <si>
    <t>Дата печати 21.04.2020 (12:35:44)</t>
  </si>
  <si>
    <t>Расход по ЛС</t>
  </si>
  <si>
    <t>формула</t>
  </si>
  <si>
    <t>с учетом предложений по изменению первоначального прогноза</t>
  </si>
  <si>
    <t>Итого по мониторингу</t>
  </si>
  <si>
    <t>финансового менеджмента за отчетный финансовый год на 1 января 2023 г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</si>
</sst>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dd/mm/yyyy\ hh:mm"/>
  </numFmts>
  <fonts count="20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Arial Unicode MS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.5"/>
      <color theme="0"/>
      <name val="MS Sans Serif"/>
      <family val="2"/>
      <charset val="204"/>
    </font>
    <font>
      <sz val="8"/>
      <color theme="0"/>
      <name val="Arial Cyr"/>
    </font>
    <font>
      <b/>
      <sz val="11"/>
      <color theme="0"/>
      <name val="Times New Roman"/>
      <family val="1"/>
      <charset val="204"/>
    </font>
    <font>
      <b/>
      <sz val="8.5"/>
      <color theme="0"/>
      <name val="MS Sans Serif"/>
      <family val="2"/>
      <charset val="204"/>
    </font>
    <font>
      <b/>
      <sz val="8"/>
      <color theme="0"/>
      <name val="Arial Cy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FF0000"/>
      <name val="Arial Unicode MS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/>
    </xf>
    <xf numFmtId="0" fontId="5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 vertical="top"/>
    </xf>
    <xf numFmtId="0" fontId="10" fillId="2" borderId="0" xfId="0" applyFont="1" applyFill="1" applyBorder="1" applyAlignment="1" applyProtection="1"/>
    <xf numFmtId="0" fontId="11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center"/>
    </xf>
    <xf numFmtId="165" fontId="12" fillId="2" borderId="0" xfId="0" applyNumberFormat="1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wrapText="1"/>
    </xf>
    <xf numFmtId="0" fontId="9" fillId="2" borderId="0" xfId="0" applyFont="1" applyFill="1" applyBorder="1"/>
    <xf numFmtId="49" fontId="13" fillId="2" borderId="0" xfId="0" applyNumberFormat="1" applyFont="1" applyFill="1" applyBorder="1" applyAlignment="1" applyProtection="1">
      <alignment horizontal="center" vertical="center" wrapText="1"/>
    </xf>
    <xf numFmtId="49" fontId="14" fillId="2" borderId="0" xfId="0" applyNumberFormat="1" applyFont="1" applyFill="1" applyBorder="1" applyAlignment="1" applyProtection="1">
      <alignment horizontal="center"/>
    </xf>
    <xf numFmtId="3" fontId="14" fillId="2" borderId="0" xfId="0" applyNumberFormat="1" applyFont="1" applyFill="1" applyBorder="1" applyAlignment="1" applyProtection="1">
      <alignment horizontal="right"/>
    </xf>
    <xf numFmtId="49" fontId="14" fillId="2" borderId="0" xfId="0" applyNumberFormat="1" applyFont="1" applyFill="1" applyBorder="1" applyAlignment="1" applyProtection="1">
      <alignment horizontal="center" vertical="center" wrapText="1"/>
    </xf>
    <xf numFmtId="3" fontId="14" fillId="2" borderId="0" xfId="0" applyNumberFormat="1" applyFont="1" applyFill="1" applyBorder="1" applyAlignment="1" applyProtection="1">
      <alignment horizontal="right" vertical="center" wrapText="1"/>
    </xf>
    <xf numFmtId="3" fontId="9" fillId="2" borderId="0" xfId="0" applyNumberFormat="1" applyFont="1" applyFill="1" applyBorder="1"/>
    <xf numFmtId="49" fontId="14" fillId="0" borderId="0" xfId="0" applyNumberFormat="1" applyFont="1" applyBorder="1" applyAlignment="1" applyProtection="1">
      <alignment horizontal="center" vertical="center" wrapText="1"/>
    </xf>
    <xf numFmtId="3" fontId="14" fillId="0" borderId="0" xfId="0" applyNumberFormat="1" applyFont="1" applyBorder="1" applyAlignment="1" applyProtection="1">
      <alignment horizontal="right" vertical="center" wrapText="1"/>
    </xf>
    <xf numFmtId="0" fontId="9" fillId="0" borderId="0" xfId="0" applyFont="1" applyBorder="1"/>
    <xf numFmtId="49" fontId="11" fillId="0" borderId="0" xfId="0" applyNumberFormat="1" applyFont="1" applyBorder="1" applyAlignment="1" applyProtection="1">
      <alignment horizontal="center" vertical="center" wrapText="1"/>
    </xf>
    <xf numFmtId="3" fontId="11" fillId="0" borderId="0" xfId="0" applyNumberFormat="1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/>
    <xf numFmtId="0" fontId="12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center"/>
    </xf>
    <xf numFmtId="165" fontId="12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wrapText="1"/>
    </xf>
    <xf numFmtId="49" fontId="13" fillId="0" borderId="0" xfId="0" applyNumberFormat="1" applyFont="1" applyBorder="1" applyAlignment="1" applyProtection="1">
      <alignment horizontal="center" vertical="center" wrapText="1"/>
    </xf>
    <xf numFmtId="49" fontId="14" fillId="0" borderId="0" xfId="0" applyNumberFormat="1" applyFont="1" applyBorder="1" applyAlignment="1" applyProtection="1">
      <alignment horizontal="center"/>
    </xf>
    <xf numFmtId="3" fontId="14" fillId="0" borderId="0" xfId="0" applyNumberFormat="1" applyFont="1" applyBorder="1" applyAlignment="1" applyProtection="1">
      <alignment horizontal="right"/>
    </xf>
    <xf numFmtId="3" fontId="9" fillId="0" borderId="0" xfId="0" applyNumberFormat="1" applyFont="1" applyBorder="1"/>
    <xf numFmtId="49" fontId="11" fillId="2" borderId="0" xfId="0" applyNumberFormat="1" applyFont="1" applyFill="1" applyBorder="1" applyAlignment="1" applyProtection="1">
      <alignment horizontal="center" vertical="center" wrapText="1"/>
    </xf>
    <xf numFmtId="3" fontId="11" fillId="2" borderId="0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wrapText="1" indent="1"/>
    </xf>
    <xf numFmtId="0" fontId="5" fillId="3" borderId="9" xfId="0" applyFont="1" applyFill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5" fillId="3" borderId="0" xfId="0" applyFont="1" applyFill="1" applyAlignment="1">
      <alignment horizontal="center" vertical="top"/>
    </xf>
    <xf numFmtId="0" fontId="6" fillId="3" borderId="0" xfId="0" applyFont="1" applyFill="1"/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/>
    </xf>
    <xf numFmtId="3" fontId="5" fillId="3" borderId="2" xfId="0" applyNumberFormat="1" applyFont="1" applyFill="1" applyBorder="1" applyAlignment="1" applyProtection="1">
      <alignment horizontal="center" vertical="top" wrapText="1"/>
    </xf>
    <xf numFmtId="0" fontId="3" fillId="3" borderId="0" xfId="0" applyFont="1" applyFill="1" applyAlignment="1">
      <alignment vertical="top"/>
    </xf>
    <xf numFmtId="0" fontId="2" fillId="3" borderId="3" xfId="0" applyFont="1" applyFill="1" applyBorder="1" applyAlignment="1">
      <alignment vertical="top" wrapText="1"/>
    </xf>
    <xf numFmtId="164" fontId="2" fillId="3" borderId="2" xfId="0" applyNumberFormat="1" applyFont="1" applyFill="1" applyBorder="1" applyAlignment="1">
      <alignment horizontal="center" vertical="top" wrapText="1"/>
    </xf>
    <xf numFmtId="2" fontId="2" fillId="3" borderId="2" xfId="0" applyNumberFormat="1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justify" vertical="top" wrapText="1"/>
    </xf>
    <xf numFmtId="16" fontId="2" fillId="3" borderId="2" xfId="0" applyNumberFormat="1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top" wrapText="1"/>
    </xf>
    <xf numFmtId="14" fontId="2" fillId="3" borderId="2" xfId="0" applyNumberFormat="1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top" wrapText="1"/>
    </xf>
    <xf numFmtId="3" fontId="5" fillId="4" borderId="2" xfId="0" applyNumberFormat="1" applyFont="1" applyFill="1" applyBorder="1" applyAlignment="1" applyProtection="1">
      <alignment horizontal="center" vertical="top" wrapText="1"/>
    </xf>
    <xf numFmtId="164" fontId="2" fillId="4" borderId="2" xfId="0" applyNumberFormat="1" applyFont="1" applyFill="1" applyBorder="1" applyAlignment="1">
      <alignment horizontal="center" vertical="top" wrapText="1"/>
    </xf>
    <xf numFmtId="2" fontId="2" fillId="4" borderId="2" xfId="0" applyNumberFormat="1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vertical="top" wrapText="1"/>
    </xf>
    <xf numFmtId="0" fontId="3" fillId="4" borderId="0" xfId="0" applyFont="1" applyFill="1" applyAlignment="1">
      <alignment vertical="top"/>
    </xf>
    <xf numFmtId="0" fontId="2" fillId="5" borderId="2" xfId="0" applyFont="1" applyFill="1" applyBorder="1" applyAlignment="1">
      <alignment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0" xfId="0" applyFont="1" applyFill="1" applyAlignment="1">
      <alignment horizontal="center" vertical="top"/>
    </xf>
    <xf numFmtId="3" fontId="5" fillId="5" borderId="8" xfId="0" applyNumberFormat="1" applyFont="1" applyFill="1" applyBorder="1" applyAlignment="1" applyProtection="1">
      <alignment horizontal="center" vertical="top" wrapText="1"/>
    </xf>
    <xf numFmtId="0" fontId="3" fillId="5" borderId="0" xfId="0" applyFont="1" applyFill="1" applyAlignment="1">
      <alignment vertical="top"/>
    </xf>
    <xf numFmtId="0" fontId="16" fillId="0" borderId="2" xfId="0" applyFont="1" applyFill="1" applyBorder="1" applyAlignment="1">
      <alignment horizontal="justify" vertical="top" wrapText="1"/>
    </xf>
    <xf numFmtId="0" fontId="16" fillId="0" borderId="2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6" fillId="0" borderId="3" xfId="0" applyFont="1" applyFill="1" applyBorder="1" applyAlignment="1">
      <alignment horizontal="justify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3" fontId="16" fillId="0" borderId="2" xfId="0" applyNumberFormat="1" applyFont="1" applyFill="1" applyBorder="1" applyAlignment="1">
      <alignment horizontal="center" vertical="top" wrapText="1"/>
    </xf>
    <xf numFmtId="43" fontId="16" fillId="0" borderId="2" xfId="2" applyNumberFormat="1" applyFont="1" applyFill="1" applyBorder="1" applyAlignment="1">
      <alignment horizontal="center" vertical="top" wrapText="1"/>
    </xf>
    <xf numFmtId="164" fontId="16" fillId="0" borderId="2" xfId="0" applyNumberFormat="1" applyFont="1" applyFill="1" applyBorder="1" applyAlignment="1">
      <alignment horizontal="center" vertical="top" wrapText="1"/>
    </xf>
    <xf numFmtId="41" fontId="17" fillId="0" borderId="2" xfId="2" applyNumberFormat="1" applyFont="1" applyFill="1" applyBorder="1" applyAlignment="1">
      <alignment vertical="top" wrapText="1"/>
    </xf>
    <xf numFmtId="41" fontId="16" fillId="0" borderId="2" xfId="2" applyNumberFormat="1" applyFont="1" applyFill="1" applyBorder="1" applyAlignment="1">
      <alignment horizontal="center" vertical="top" wrapText="1"/>
    </xf>
    <xf numFmtId="41" fontId="17" fillId="0" borderId="3" xfId="2" applyNumberFormat="1" applyFont="1" applyFill="1" applyBorder="1" applyAlignment="1">
      <alignment vertical="top" wrapText="1"/>
    </xf>
    <xf numFmtId="3" fontId="19" fillId="0" borderId="8" xfId="0" applyNumberFormat="1" applyFont="1" applyFill="1" applyBorder="1" applyAlignment="1" applyProtection="1">
      <alignment horizontal="center" vertical="top" wrapText="1"/>
    </xf>
    <xf numFmtId="41" fontId="4" fillId="5" borderId="2" xfId="2" applyNumberFormat="1" applyFont="1" applyFill="1" applyBorder="1" applyAlignment="1">
      <alignment horizontal="center" vertical="top" wrapText="1"/>
    </xf>
    <xf numFmtId="43" fontId="16" fillId="0" borderId="2" xfId="2" applyFont="1" applyFill="1" applyBorder="1" applyAlignment="1">
      <alignment horizontal="center" vertical="top" wrapText="1"/>
    </xf>
    <xf numFmtId="43" fontId="17" fillId="0" borderId="2" xfId="2" applyFont="1" applyFill="1" applyBorder="1" applyAlignment="1">
      <alignment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6" borderId="11" xfId="0" applyFont="1" applyFill="1" applyBorder="1" applyAlignment="1">
      <alignment vertical="top" wrapText="1"/>
    </xf>
    <xf numFmtId="0" fontId="5" fillId="6" borderId="10" xfId="0" applyFont="1" applyFill="1" applyBorder="1" applyAlignment="1">
      <alignment vertical="top" wrapText="1"/>
    </xf>
    <xf numFmtId="0" fontId="5" fillId="6" borderId="12" xfId="0" applyFont="1" applyFill="1" applyBorder="1" applyAlignment="1">
      <alignment vertical="top" wrapText="1"/>
    </xf>
    <xf numFmtId="0" fontId="5" fillId="6" borderId="0" xfId="0" applyFont="1" applyFill="1" applyAlignment="1">
      <alignment horizontal="center" vertical="top"/>
    </xf>
    <xf numFmtId="0" fontId="2" fillId="6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16" fontId="2" fillId="3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justify" vertical="top" wrapText="1"/>
    </xf>
    <xf numFmtId="0" fontId="3" fillId="6" borderId="2" xfId="0" applyFont="1" applyFill="1" applyBorder="1"/>
    <xf numFmtId="0" fontId="2" fillId="0" borderId="2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left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 wrapText="1"/>
    </xf>
    <xf numFmtId="0" fontId="16" fillId="0" borderId="2" xfId="1" applyFont="1" applyFill="1" applyBorder="1" applyAlignment="1" applyProtection="1">
      <alignment horizontal="left" vertical="top" wrapText="1"/>
    </xf>
    <xf numFmtId="0" fontId="16" fillId="0" borderId="3" xfId="1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/>
    </xf>
    <xf numFmtId="0" fontId="4" fillId="6" borderId="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mruColors>
      <color rgb="FF0033CC"/>
      <color rgb="FFFF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361</xdr:row>
      <xdr:rowOff>0</xdr:rowOff>
    </xdr:from>
    <xdr:to>
      <xdr:col>6</xdr:col>
      <xdr:colOff>419100</xdr:colOff>
      <xdr:row>363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101460300"/>
          <a:ext cx="4076700" cy="42862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364</xdr:row>
      <xdr:rowOff>76200</xdr:rowOff>
    </xdr:from>
    <xdr:to>
      <xdr:col>6</xdr:col>
      <xdr:colOff>419100</xdr:colOff>
      <xdr:row>366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102108000"/>
          <a:ext cx="4076700" cy="40005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351</xdr:row>
      <xdr:rowOff>0</xdr:rowOff>
    </xdr:from>
    <xdr:to>
      <xdr:col>6</xdr:col>
      <xdr:colOff>419100</xdr:colOff>
      <xdr:row>353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98602800"/>
          <a:ext cx="4076700" cy="42862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354</xdr:row>
      <xdr:rowOff>76200</xdr:rowOff>
    </xdr:from>
    <xdr:to>
      <xdr:col>6</xdr:col>
      <xdr:colOff>419100</xdr:colOff>
      <xdr:row>356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99250500"/>
          <a:ext cx="4076700" cy="40005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350</xdr:row>
      <xdr:rowOff>0</xdr:rowOff>
    </xdr:from>
    <xdr:to>
      <xdr:col>6</xdr:col>
      <xdr:colOff>419100</xdr:colOff>
      <xdr:row>352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66751200"/>
          <a:ext cx="4657725" cy="42862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353</xdr:row>
      <xdr:rowOff>76200</xdr:rowOff>
    </xdr:from>
    <xdr:to>
      <xdr:col>6</xdr:col>
      <xdr:colOff>419100</xdr:colOff>
      <xdr:row>355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67398900"/>
          <a:ext cx="4657725" cy="40005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us.gov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X78"/>
  <sheetViews>
    <sheetView tabSelected="1" view="pageBreakPreview" topLeftCell="A8" zoomScale="75" zoomScaleSheetLayoutView="75" workbookViewId="0">
      <pane xSplit="3" ySplit="8" topLeftCell="D16" activePane="bottomRight" state="frozen"/>
      <selection activeCell="A8" sqref="A8"/>
      <selection pane="topRight" activeCell="D8" sqref="D8"/>
      <selection pane="bottomLeft" activeCell="A16" sqref="A16"/>
      <selection pane="bottomRight" activeCell="F36" sqref="F36:F39"/>
    </sheetView>
  </sheetViews>
  <sheetFormatPr defaultRowHeight="15"/>
  <cols>
    <col min="1" max="1" width="5.85546875" style="6" customWidth="1"/>
    <col min="2" max="2" width="29" style="7" customWidth="1"/>
    <col min="3" max="3" width="55.85546875" style="7" customWidth="1"/>
    <col min="4" max="4" width="10.5703125" style="5" customWidth="1"/>
    <col min="5" max="5" width="13.5703125" style="5" customWidth="1"/>
    <col min="6" max="6" width="14" style="5" customWidth="1"/>
    <col min="7" max="8" width="9.7109375" style="5" customWidth="1"/>
    <col min="9" max="9" width="12.28515625" style="5" customWidth="1"/>
    <col min="10" max="10" width="13.5703125" style="5" customWidth="1"/>
    <col min="11" max="13" width="9.7109375" style="5" customWidth="1"/>
    <col min="14" max="14" width="12.28515625" style="5" customWidth="1"/>
    <col min="15" max="15" width="13.5703125" style="5" customWidth="1"/>
    <col min="16" max="18" width="9.7109375" style="5" customWidth="1"/>
    <col min="19" max="19" width="12.28515625" style="5" customWidth="1"/>
    <col min="20" max="20" width="13.5703125" style="5" customWidth="1"/>
    <col min="21" max="23" width="9.7109375" style="5" customWidth="1"/>
    <col min="24" max="24" width="12.28515625" style="5" customWidth="1"/>
    <col min="25" max="16384" width="9.140625" style="6"/>
  </cols>
  <sheetData>
    <row r="8" spans="1:24">
      <c r="A8" s="1"/>
      <c r="B8" s="2"/>
      <c r="C8" s="3" t="s">
        <v>85</v>
      </c>
      <c r="D8" s="4"/>
      <c r="E8" s="4"/>
      <c r="J8" s="4"/>
      <c r="O8" s="4"/>
      <c r="T8" s="4"/>
    </row>
    <row r="9" spans="1:24">
      <c r="A9" s="1"/>
      <c r="B9" s="2"/>
      <c r="C9" s="3" t="s">
        <v>86</v>
      </c>
      <c r="D9" s="4"/>
      <c r="E9" s="4"/>
      <c r="J9" s="4"/>
      <c r="O9" s="4"/>
      <c r="T9" s="4"/>
    </row>
    <row r="10" spans="1:24">
      <c r="A10" s="1"/>
      <c r="B10" s="2"/>
      <c r="C10" s="3" t="s">
        <v>366</v>
      </c>
      <c r="D10" s="4"/>
      <c r="E10" s="4"/>
      <c r="J10" s="4"/>
      <c r="O10" s="4"/>
      <c r="T10" s="4"/>
    </row>
    <row r="11" spans="1:24">
      <c r="A11" s="1"/>
      <c r="B11" s="2"/>
      <c r="C11" s="3"/>
      <c r="D11" s="4"/>
      <c r="E11" s="4"/>
      <c r="J11" s="4"/>
      <c r="O11" s="4"/>
      <c r="T11" s="4"/>
    </row>
    <row r="12" spans="1:24">
      <c r="A12" s="1"/>
      <c r="B12" s="2"/>
      <c r="C12" s="2"/>
    </row>
    <row r="13" spans="1:24">
      <c r="A13" s="1" t="s">
        <v>87</v>
      </c>
      <c r="E13" s="154" t="s">
        <v>117</v>
      </c>
      <c r="F13" s="154"/>
      <c r="G13" s="154"/>
      <c r="H13" s="154"/>
      <c r="I13" s="154"/>
      <c r="J13" s="154" t="s">
        <v>118</v>
      </c>
      <c r="K13" s="154"/>
      <c r="L13" s="154"/>
      <c r="M13" s="154"/>
      <c r="N13" s="154"/>
      <c r="O13" s="154" t="s">
        <v>119</v>
      </c>
      <c r="P13" s="154"/>
      <c r="Q13" s="154"/>
      <c r="R13" s="154"/>
      <c r="S13" s="154"/>
      <c r="T13" s="154" t="s">
        <v>120</v>
      </c>
      <c r="U13" s="154"/>
      <c r="V13" s="154"/>
      <c r="W13" s="154"/>
      <c r="X13" s="154"/>
    </row>
    <row r="14" spans="1:24" s="8" customFormat="1" ht="91.5" customHeight="1">
      <c r="A14" s="63" t="s">
        <v>15</v>
      </c>
      <c r="B14" s="64" t="s">
        <v>7</v>
      </c>
      <c r="C14" s="63" t="s">
        <v>0</v>
      </c>
      <c r="D14" s="63" t="s">
        <v>8</v>
      </c>
      <c r="E14" s="63" t="s">
        <v>13</v>
      </c>
      <c r="F14" s="63" t="s">
        <v>363</v>
      </c>
      <c r="G14" s="63" t="s">
        <v>363</v>
      </c>
      <c r="H14" s="63" t="s">
        <v>1</v>
      </c>
      <c r="I14" s="63" t="s">
        <v>14</v>
      </c>
      <c r="J14" s="63" t="s">
        <v>13</v>
      </c>
      <c r="K14" s="63" t="s">
        <v>363</v>
      </c>
      <c r="L14" s="63" t="s">
        <v>363</v>
      </c>
      <c r="M14" s="63" t="s">
        <v>1</v>
      </c>
      <c r="N14" s="63" t="s">
        <v>14</v>
      </c>
      <c r="O14" s="63" t="s">
        <v>13</v>
      </c>
      <c r="P14" s="63" t="s">
        <v>363</v>
      </c>
      <c r="Q14" s="63" t="s">
        <v>363</v>
      </c>
      <c r="R14" s="63" t="s">
        <v>1</v>
      </c>
      <c r="S14" s="63" t="s">
        <v>14</v>
      </c>
      <c r="T14" s="63" t="s">
        <v>13</v>
      </c>
      <c r="U14" s="63" t="s">
        <v>363</v>
      </c>
      <c r="V14" s="63" t="s">
        <v>363</v>
      </c>
      <c r="W14" s="63" t="s">
        <v>1</v>
      </c>
      <c r="X14" s="63" t="s">
        <v>14</v>
      </c>
    </row>
    <row r="15" spans="1:24" s="70" customFormat="1">
      <c r="A15" s="65" t="s">
        <v>16</v>
      </c>
      <c r="B15" s="66" t="s">
        <v>17</v>
      </c>
      <c r="C15" s="67"/>
      <c r="D15" s="67"/>
      <c r="E15" s="67"/>
      <c r="F15" s="67"/>
      <c r="G15" s="67">
        <f>(G17+G19+G20+G24)*24</f>
        <v>35.519999999999996</v>
      </c>
      <c r="H15" s="67"/>
      <c r="I15" s="68"/>
      <c r="J15" s="69"/>
      <c r="K15" s="69"/>
      <c r="L15" s="67">
        <f>(L17+L19+L20+L24)*24</f>
        <v>27.119999999999997</v>
      </c>
      <c r="M15" s="69"/>
      <c r="N15" s="69"/>
      <c r="O15" s="69"/>
      <c r="P15" s="69"/>
      <c r="Q15" s="67">
        <f>(Q17+Q19+Q20+Q24)*24</f>
        <v>27.119999999999997</v>
      </c>
      <c r="R15" s="69"/>
      <c r="S15" s="69"/>
      <c r="T15" s="69"/>
      <c r="U15" s="69"/>
      <c r="V15" s="67">
        <f>(V17+V19+V20+V24)*24</f>
        <v>27.119999999999997</v>
      </c>
      <c r="W15" s="69"/>
      <c r="X15" s="69"/>
    </row>
    <row r="16" spans="1:24" s="75" customFormat="1" ht="95.25" customHeight="1">
      <c r="A16" s="124" t="s">
        <v>18</v>
      </c>
      <c r="B16" s="126" t="s">
        <v>65</v>
      </c>
      <c r="C16" s="71" t="s">
        <v>104</v>
      </c>
      <c r="D16" s="72" t="s">
        <v>12</v>
      </c>
      <c r="E16" s="73">
        <v>206244</v>
      </c>
      <c r="F16" s="72"/>
      <c r="G16" s="72"/>
      <c r="H16" s="72"/>
      <c r="I16" s="72"/>
      <c r="J16" s="74">
        <v>113148</v>
      </c>
      <c r="K16" s="72"/>
      <c r="L16" s="72"/>
      <c r="M16" s="72"/>
      <c r="N16" s="72"/>
      <c r="O16" s="74">
        <v>323872</v>
      </c>
      <c r="P16" s="72"/>
      <c r="Q16" s="72"/>
      <c r="R16" s="72"/>
      <c r="S16" s="72"/>
      <c r="T16" s="72">
        <v>148400</v>
      </c>
      <c r="U16" s="72"/>
      <c r="V16" s="72"/>
      <c r="W16" s="72"/>
      <c r="X16" s="72"/>
    </row>
    <row r="17" spans="1:24" s="75" customFormat="1" ht="65.25" customHeight="1">
      <c r="A17" s="125"/>
      <c r="B17" s="127"/>
      <c r="C17" s="76" t="s">
        <v>103</v>
      </c>
      <c r="D17" s="72" t="s">
        <v>12</v>
      </c>
      <c r="E17" s="74">
        <v>295244</v>
      </c>
      <c r="F17" s="77">
        <f>E16/E17*100</f>
        <v>69.85544160084541</v>
      </c>
      <c r="G17" s="78">
        <v>0.7</v>
      </c>
      <c r="H17" s="77">
        <v>1</v>
      </c>
      <c r="I17" s="72"/>
      <c r="J17" s="74">
        <v>113148</v>
      </c>
      <c r="K17" s="77">
        <f>J16/J17*100</f>
        <v>100</v>
      </c>
      <c r="L17" s="78">
        <v>0.35</v>
      </c>
      <c r="M17" s="77">
        <v>1</v>
      </c>
      <c r="N17" s="72"/>
      <c r="O17" s="74">
        <v>323872</v>
      </c>
      <c r="P17" s="77">
        <f>O16/O17*100</f>
        <v>100</v>
      </c>
      <c r="Q17" s="78">
        <v>0.35</v>
      </c>
      <c r="R17" s="77">
        <v>1</v>
      </c>
      <c r="S17" s="72"/>
      <c r="T17" s="79">
        <v>148400</v>
      </c>
      <c r="U17" s="77">
        <f>T16/T17*100</f>
        <v>100</v>
      </c>
      <c r="V17" s="78">
        <v>0.35</v>
      </c>
      <c r="W17" s="77">
        <v>1</v>
      </c>
      <c r="X17" s="72"/>
    </row>
    <row r="18" spans="1:24" s="75" customFormat="1" ht="92.25" customHeight="1">
      <c r="A18" s="128" t="s">
        <v>20</v>
      </c>
      <c r="B18" s="129" t="s">
        <v>105</v>
      </c>
      <c r="C18" s="80" t="s">
        <v>106</v>
      </c>
      <c r="D18" s="72" t="s">
        <v>12</v>
      </c>
      <c r="E18" s="73">
        <v>230893</v>
      </c>
      <c r="F18" s="72"/>
      <c r="G18" s="72"/>
      <c r="H18" s="72"/>
      <c r="I18" s="72"/>
      <c r="J18" s="73">
        <v>11267</v>
      </c>
      <c r="K18" s="72"/>
      <c r="L18" s="72"/>
      <c r="M18" s="72"/>
      <c r="N18" s="72"/>
      <c r="O18" s="73">
        <v>41837</v>
      </c>
      <c r="P18" s="72"/>
      <c r="Q18" s="72"/>
      <c r="R18" s="72"/>
      <c r="S18" s="72"/>
      <c r="T18" s="79">
        <v>105943</v>
      </c>
      <c r="U18" s="72"/>
      <c r="V18" s="72"/>
      <c r="W18" s="72"/>
      <c r="X18" s="72"/>
    </row>
    <row r="19" spans="1:24" s="91" customFormat="1" ht="63" customHeight="1">
      <c r="A19" s="128"/>
      <c r="B19" s="129"/>
      <c r="C19" s="85" t="s">
        <v>107</v>
      </c>
      <c r="D19" s="86" t="s">
        <v>12</v>
      </c>
      <c r="E19" s="87">
        <v>295244</v>
      </c>
      <c r="F19" s="88">
        <f>100*E18/(E19*2)</f>
        <v>39.102064732898889</v>
      </c>
      <c r="G19" s="89">
        <v>0.48</v>
      </c>
      <c r="H19" s="88">
        <v>1</v>
      </c>
      <c r="I19" s="86"/>
      <c r="J19" s="87">
        <v>113148</v>
      </c>
      <c r="K19" s="88">
        <f>100*J18/(J19*7)</f>
        <v>1.4225363493578576</v>
      </c>
      <c r="L19" s="89">
        <v>0.48</v>
      </c>
      <c r="M19" s="88">
        <v>1</v>
      </c>
      <c r="N19" s="86"/>
      <c r="O19" s="87">
        <v>323872</v>
      </c>
      <c r="P19" s="88">
        <f>100*O18/(O19*22)</f>
        <v>0.58717080148386347</v>
      </c>
      <c r="Q19" s="89">
        <v>0.48</v>
      </c>
      <c r="R19" s="88">
        <v>1</v>
      </c>
      <c r="S19" s="86"/>
      <c r="T19" s="90">
        <v>148400</v>
      </c>
      <c r="U19" s="88">
        <f>100*T18/(T19*4)</f>
        <v>17.847540431266847</v>
      </c>
      <c r="V19" s="89">
        <v>0.48</v>
      </c>
      <c r="W19" s="88">
        <v>1</v>
      </c>
      <c r="X19" s="86"/>
    </row>
    <row r="20" spans="1:24" s="75" customFormat="1" ht="84.75" customHeight="1">
      <c r="A20" s="129" t="s">
        <v>10</v>
      </c>
      <c r="B20" s="129" t="s">
        <v>9</v>
      </c>
      <c r="C20" s="81" t="s">
        <v>67</v>
      </c>
      <c r="D20" s="72" t="s">
        <v>19</v>
      </c>
      <c r="E20" s="72" t="s">
        <v>360</v>
      </c>
      <c r="F20" s="72">
        <v>1</v>
      </c>
      <c r="G20" s="77">
        <v>0.1</v>
      </c>
      <c r="H20" s="72">
        <v>1</v>
      </c>
      <c r="I20" s="72"/>
      <c r="J20" s="72" t="s">
        <v>360</v>
      </c>
      <c r="K20" s="72">
        <v>1</v>
      </c>
      <c r="L20" s="77">
        <v>0.1</v>
      </c>
      <c r="M20" s="72">
        <v>1</v>
      </c>
      <c r="N20" s="72"/>
      <c r="O20" s="72" t="s">
        <v>360</v>
      </c>
      <c r="P20" s="72">
        <v>1</v>
      </c>
      <c r="Q20" s="77">
        <v>0.1</v>
      </c>
      <c r="R20" s="72">
        <v>1</v>
      </c>
      <c r="S20" s="72"/>
      <c r="T20" s="72" t="s">
        <v>360</v>
      </c>
      <c r="U20" s="72">
        <v>1</v>
      </c>
      <c r="V20" s="77">
        <v>0.1</v>
      </c>
      <c r="W20" s="72">
        <v>1</v>
      </c>
      <c r="X20" s="72"/>
    </row>
    <row r="21" spans="1:24" s="75" customFormat="1" ht="30">
      <c r="A21" s="129"/>
      <c r="B21" s="129"/>
      <c r="C21" s="81" t="s">
        <v>68</v>
      </c>
      <c r="D21" s="72" t="s">
        <v>2</v>
      </c>
      <c r="E21" s="72" t="s">
        <v>360</v>
      </c>
      <c r="F21" s="72">
        <v>1</v>
      </c>
      <c r="G21" s="72"/>
      <c r="H21" s="72">
        <v>1</v>
      </c>
      <c r="I21" s="72"/>
      <c r="J21" s="72" t="s">
        <v>360</v>
      </c>
      <c r="K21" s="72">
        <v>1</v>
      </c>
      <c r="L21" s="72"/>
      <c r="M21" s="72">
        <v>1</v>
      </c>
      <c r="N21" s="72"/>
      <c r="O21" s="72" t="s">
        <v>360</v>
      </c>
      <c r="P21" s="72">
        <v>1</v>
      </c>
      <c r="Q21" s="72"/>
      <c r="R21" s="72">
        <v>1</v>
      </c>
      <c r="S21" s="72"/>
      <c r="T21" s="72" t="s">
        <v>360</v>
      </c>
      <c r="U21" s="72">
        <v>1</v>
      </c>
      <c r="V21" s="72"/>
      <c r="W21" s="72">
        <v>1</v>
      </c>
      <c r="X21" s="72"/>
    </row>
    <row r="22" spans="1:24" s="75" customFormat="1" ht="45">
      <c r="A22" s="129"/>
      <c r="B22" s="129"/>
      <c r="C22" s="81" t="s">
        <v>66</v>
      </c>
      <c r="D22" s="72" t="s">
        <v>2</v>
      </c>
      <c r="E22" s="72" t="s">
        <v>360</v>
      </c>
      <c r="F22" s="72">
        <v>1</v>
      </c>
      <c r="G22" s="72"/>
      <c r="H22" s="72">
        <v>1</v>
      </c>
      <c r="I22" s="72"/>
      <c r="J22" s="72" t="s">
        <v>360</v>
      </c>
      <c r="K22" s="72">
        <v>1</v>
      </c>
      <c r="L22" s="72"/>
      <c r="M22" s="72">
        <v>1</v>
      </c>
      <c r="N22" s="72"/>
      <c r="O22" s="72" t="s">
        <v>360</v>
      </c>
      <c r="P22" s="72">
        <v>1</v>
      </c>
      <c r="Q22" s="72"/>
      <c r="R22" s="72">
        <v>1</v>
      </c>
      <c r="S22" s="72"/>
      <c r="T22" s="72" t="s">
        <v>360</v>
      </c>
      <c r="U22" s="72">
        <v>1</v>
      </c>
      <c r="V22" s="72"/>
      <c r="W22" s="72">
        <v>1</v>
      </c>
      <c r="X22" s="72"/>
    </row>
    <row r="23" spans="1:24" s="75" customFormat="1" ht="90">
      <c r="A23" s="129"/>
      <c r="B23" s="129"/>
      <c r="C23" s="81" t="s">
        <v>115</v>
      </c>
      <c r="D23" s="72" t="s">
        <v>2</v>
      </c>
      <c r="E23" s="72" t="s">
        <v>360</v>
      </c>
      <c r="F23" s="72">
        <v>1</v>
      </c>
      <c r="G23" s="72"/>
      <c r="H23" s="72">
        <v>1</v>
      </c>
      <c r="I23" s="72"/>
      <c r="J23" s="72" t="s">
        <v>360</v>
      </c>
      <c r="K23" s="72">
        <v>1</v>
      </c>
      <c r="L23" s="72"/>
      <c r="M23" s="72">
        <v>1</v>
      </c>
      <c r="N23" s="72"/>
      <c r="O23" s="72" t="s">
        <v>360</v>
      </c>
      <c r="P23" s="72">
        <v>1</v>
      </c>
      <c r="Q23" s="72"/>
      <c r="R23" s="72">
        <v>1</v>
      </c>
      <c r="S23" s="72"/>
      <c r="T23" s="72" t="s">
        <v>360</v>
      </c>
      <c r="U23" s="72">
        <v>1</v>
      </c>
      <c r="V23" s="72"/>
      <c r="W23" s="72">
        <v>1</v>
      </c>
      <c r="X23" s="72"/>
    </row>
    <row r="24" spans="1:24" s="75" customFormat="1" ht="258" customHeight="1">
      <c r="A24" s="82" t="s">
        <v>21</v>
      </c>
      <c r="B24" s="83" t="s">
        <v>70</v>
      </c>
      <c r="C24" s="71" t="s">
        <v>71</v>
      </c>
      <c r="D24" s="72" t="s">
        <v>69</v>
      </c>
      <c r="E24" s="84">
        <v>44484</v>
      </c>
      <c r="F24" s="72">
        <v>1</v>
      </c>
      <c r="G24" s="72">
        <v>0.2</v>
      </c>
      <c r="H24" s="72">
        <v>1</v>
      </c>
      <c r="I24" s="72"/>
      <c r="J24" s="84">
        <v>44484</v>
      </c>
      <c r="K24" s="72">
        <v>1</v>
      </c>
      <c r="L24" s="72">
        <v>0.2</v>
      </c>
      <c r="M24" s="72">
        <v>1</v>
      </c>
      <c r="N24" s="72"/>
      <c r="O24" s="84">
        <v>44484</v>
      </c>
      <c r="P24" s="72">
        <v>1</v>
      </c>
      <c r="Q24" s="72">
        <v>0.2</v>
      </c>
      <c r="R24" s="72">
        <v>1</v>
      </c>
      <c r="S24" s="72"/>
      <c r="T24" s="84">
        <v>44484</v>
      </c>
      <c r="U24" s="72">
        <v>1</v>
      </c>
      <c r="V24" s="72">
        <v>0.2</v>
      </c>
      <c r="W24" s="72">
        <v>1</v>
      </c>
      <c r="X24" s="72"/>
    </row>
    <row r="25" spans="1:24" s="11" customFormat="1" ht="36" customHeight="1">
      <c r="A25" s="10" t="s">
        <v>22</v>
      </c>
      <c r="B25" s="17" t="s">
        <v>23</v>
      </c>
      <c r="C25" s="18"/>
      <c r="D25" s="18"/>
      <c r="E25" s="18"/>
      <c r="F25" s="18"/>
      <c r="G25" s="18">
        <f>(G26+G28+G30+G34+G32)*15</f>
        <v>12.9</v>
      </c>
      <c r="H25" s="18"/>
      <c r="I25" s="19"/>
      <c r="J25" s="4"/>
      <c r="K25" s="4"/>
      <c r="L25" s="18">
        <f>(L26+L28+L30+L34+L32)*15</f>
        <v>15</v>
      </c>
      <c r="M25" s="4"/>
      <c r="N25" s="4"/>
      <c r="O25" s="4"/>
      <c r="P25" s="4"/>
      <c r="Q25" s="18">
        <f>(Q26+Q28+Q30+Q34+Q32)*15</f>
        <v>15</v>
      </c>
      <c r="R25" s="4"/>
      <c r="S25" s="4"/>
      <c r="T25" s="4"/>
      <c r="U25" s="4"/>
      <c r="V25" s="18">
        <f>(V26+V28+V30+V34+V32)*15</f>
        <v>15</v>
      </c>
      <c r="W25" s="4"/>
      <c r="X25" s="4"/>
    </row>
    <row r="26" spans="1:24" s="99" customFormat="1" ht="116.25" customHeight="1">
      <c r="A26" s="141" t="s">
        <v>24</v>
      </c>
      <c r="B26" s="151" t="s">
        <v>72</v>
      </c>
      <c r="C26" s="105" t="s">
        <v>73</v>
      </c>
      <c r="D26" s="98" t="s">
        <v>12</v>
      </c>
      <c r="E26" s="98">
        <v>27</v>
      </c>
      <c r="F26" s="98">
        <v>1</v>
      </c>
      <c r="G26" s="98">
        <v>0.22</v>
      </c>
      <c r="H26" s="98">
        <v>1</v>
      </c>
      <c r="I26" s="98"/>
      <c r="J26" s="98">
        <v>0</v>
      </c>
      <c r="K26" s="98">
        <v>1</v>
      </c>
      <c r="L26" s="98">
        <v>0.22</v>
      </c>
      <c r="M26" s="98">
        <v>1</v>
      </c>
      <c r="N26" s="98"/>
      <c r="O26" s="98">
        <v>105.1</v>
      </c>
      <c r="P26" s="98">
        <v>1</v>
      </c>
      <c r="Q26" s="98">
        <v>0.22</v>
      </c>
      <c r="R26" s="98">
        <v>1</v>
      </c>
      <c r="S26" s="98"/>
      <c r="T26" s="103">
        <v>71</v>
      </c>
      <c r="U26" s="98">
        <v>1</v>
      </c>
      <c r="V26" s="98">
        <v>0.22</v>
      </c>
      <c r="W26" s="98">
        <v>1</v>
      </c>
      <c r="X26" s="98"/>
    </row>
    <row r="27" spans="1:24" s="99" customFormat="1" ht="99.75" customHeight="1">
      <c r="A27" s="141"/>
      <c r="B27" s="152"/>
      <c r="C27" s="97" t="s">
        <v>74</v>
      </c>
      <c r="D27" s="106" t="s">
        <v>12</v>
      </c>
      <c r="E27" s="115">
        <v>170181.7</v>
      </c>
      <c r="F27" s="106"/>
      <c r="G27" s="106"/>
      <c r="H27" s="106"/>
      <c r="I27" s="106"/>
      <c r="J27" s="115">
        <v>1982</v>
      </c>
      <c r="K27" s="106"/>
      <c r="L27" s="106"/>
      <c r="M27" s="106"/>
      <c r="N27" s="106"/>
      <c r="O27" s="115">
        <v>189224.2</v>
      </c>
      <c r="P27" s="106"/>
      <c r="Q27" s="106"/>
      <c r="R27" s="106"/>
      <c r="S27" s="106"/>
      <c r="T27" s="116">
        <v>122433.60000000001</v>
      </c>
      <c r="U27" s="106"/>
      <c r="V27" s="106"/>
      <c r="W27" s="106"/>
      <c r="X27" s="106"/>
    </row>
    <row r="28" spans="1:24" s="99" customFormat="1" ht="45" customHeight="1">
      <c r="A28" s="133" t="s">
        <v>25</v>
      </c>
      <c r="B28" s="148" t="s">
        <v>26</v>
      </c>
      <c r="C28" s="105" t="s">
        <v>108</v>
      </c>
      <c r="D28" s="104" t="s">
        <v>12</v>
      </c>
      <c r="E28" s="107">
        <v>318907</v>
      </c>
      <c r="F28" s="111"/>
      <c r="G28" s="104">
        <v>0.24</v>
      </c>
      <c r="H28" s="104">
        <v>1</v>
      </c>
      <c r="I28" s="104"/>
      <c r="J28" s="107">
        <v>116963</v>
      </c>
      <c r="K28" s="104"/>
      <c r="L28" s="104">
        <v>0.24</v>
      </c>
      <c r="M28" s="104">
        <v>1</v>
      </c>
      <c r="N28" s="104"/>
      <c r="O28" s="107">
        <v>325423</v>
      </c>
      <c r="P28" s="104"/>
      <c r="Q28" s="104">
        <v>0.24</v>
      </c>
      <c r="R28" s="104">
        <v>1</v>
      </c>
      <c r="S28" s="104"/>
      <c r="T28" s="112">
        <v>165359</v>
      </c>
      <c r="U28" s="104"/>
      <c r="V28" s="104">
        <v>0.24</v>
      </c>
      <c r="W28" s="104">
        <v>1</v>
      </c>
      <c r="X28" s="104"/>
    </row>
    <row r="29" spans="1:24" s="99" customFormat="1" ht="25.5" customHeight="1">
      <c r="A29" s="133"/>
      <c r="B29" s="150"/>
      <c r="C29" s="97" t="s">
        <v>27</v>
      </c>
      <c r="D29" s="104" t="s">
        <v>12</v>
      </c>
      <c r="E29" s="107">
        <v>314111</v>
      </c>
      <c r="F29" s="108">
        <f>100*(E28-E29)/E28</f>
        <v>1.5038867130542759</v>
      </c>
      <c r="G29" s="109"/>
      <c r="H29" s="109"/>
      <c r="I29" s="104"/>
      <c r="J29" s="107">
        <v>113588</v>
      </c>
      <c r="K29" s="109">
        <f>100*(J28-J29)/J28</f>
        <v>2.885527901986098</v>
      </c>
      <c r="L29" s="109"/>
      <c r="M29" s="109"/>
      <c r="N29" s="104"/>
      <c r="O29" s="107">
        <v>323906</v>
      </c>
      <c r="P29" s="109">
        <f>100*(O28-O29)/O28</f>
        <v>0.46616250234310419</v>
      </c>
      <c r="Q29" s="109"/>
      <c r="R29" s="109"/>
      <c r="S29" s="104"/>
      <c r="T29" s="110">
        <v>148432</v>
      </c>
      <c r="U29" s="109">
        <f>100*(T28-T29)/T28</f>
        <v>10.236515702199457</v>
      </c>
      <c r="V29" s="109"/>
      <c r="W29" s="109"/>
      <c r="X29" s="104"/>
    </row>
    <row r="30" spans="1:24" s="99" customFormat="1" ht="45.75" customHeight="1">
      <c r="A30" s="123" t="s">
        <v>28</v>
      </c>
      <c r="B30" s="123" t="s">
        <v>29</v>
      </c>
      <c r="C30" s="105" t="s">
        <v>30</v>
      </c>
      <c r="D30" s="98" t="s">
        <v>12</v>
      </c>
      <c r="E30" s="98">
        <v>0</v>
      </c>
      <c r="F30" s="98">
        <v>0</v>
      </c>
      <c r="G30" s="98">
        <v>0.28000000000000003</v>
      </c>
      <c r="H30" s="98">
        <v>1</v>
      </c>
      <c r="I30" s="98"/>
      <c r="J30" s="98">
        <v>0</v>
      </c>
      <c r="K30" s="98">
        <v>0</v>
      </c>
      <c r="L30" s="98">
        <v>0.28000000000000003</v>
      </c>
      <c r="M30" s="98">
        <v>1</v>
      </c>
      <c r="N30" s="98"/>
      <c r="O30" s="98">
        <v>0</v>
      </c>
      <c r="P30" s="98">
        <v>0</v>
      </c>
      <c r="Q30" s="98">
        <v>0.28000000000000003</v>
      </c>
      <c r="R30" s="98">
        <v>1</v>
      </c>
      <c r="S30" s="98"/>
      <c r="T30" s="103">
        <v>0</v>
      </c>
      <c r="U30" s="98">
        <v>0</v>
      </c>
      <c r="V30" s="98">
        <v>0.28000000000000003</v>
      </c>
      <c r="W30" s="98">
        <v>1</v>
      </c>
      <c r="X30" s="98"/>
    </row>
    <row r="31" spans="1:24" s="99" customFormat="1" ht="50.25" customHeight="1">
      <c r="A31" s="123"/>
      <c r="B31" s="123"/>
      <c r="C31" s="105" t="s">
        <v>109</v>
      </c>
      <c r="D31" s="104" t="s">
        <v>12</v>
      </c>
      <c r="E31" s="107">
        <f>E29</f>
        <v>314111</v>
      </c>
      <c r="F31" s="111"/>
      <c r="G31" s="104"/>
      <c r="H31" s="104"/>
      <c r="I31" s="104"/>
      <c r="J31" s="107">
        <f>J29</f>
        <v>113588</v>
      </c>
      <c r="K31" s="104">
        <f>100*J30/J31</f>
        <v>0</v>
      </c>
      <c r="L31" s="104"/>
      <c r="M31" s="104"/>
      <c r="N31" s="104"/>
      <c r="O31" s="107">
        <f>O29</f>
        <v>323906</v>
      </c>
      <c r="P31" s="104">
        <f>100*O30/O31</f>
        <v>0</v>
      </c>
      <c r="Q31" s="104"/>
      <c r="R31" s="104"/>
      <c r="S31" s="104"/>
      <c r="T31" s="107">
        <f>T29</f>
        <v>148432</v>
      </c>
      <c r="U31" s="104">
        <f>100*T30/T31</f>
        <v>0</v>
      </c>
      <c r="V31" s="104"/>
      <c r="W31" s="104"/>
      <c r="X31" s="104"/>
    </row>
    <row r="32" spans="1:24" s="96" customFormat="1" ht="36" customHeight="1">
      <c r="A32" s="123" t="s">
        <v>31</v>
      </c>
      <c r="B32" s="123" t="s">
        <v>110</v>
      </c>
      <c r="C32" s="92" t="s">
        <v>75</v>
      </c>
      <c r="D32" s="93" t="s">
        <v>12</v>
      </c>
      <c r="E32" s="94">
        <v>206271</v>
      </c>
      <c r="F32" s="93"/>
      <c r="G32" s="93"/>
      <c r="H32" s="93">
        <v>0</v>
      </c>
      <c r="I32" s="93"/>
      <c r="J32" s="95">
        <v>113148</v>
      </c>
      <c r="K32" s="93"/>
      <c r="L32" s="93">
        <v>0.14000000000000001</v>
      </c>
      <c r="M32" s="93">
        <v>1</v>
      </c>
      <c r="N32" s="93"/>
      <c r="O32" s="95">
        <v>323872</v>
      </c>
      <c r="P32" s="93"/>
      <c r="Q32" s="93">
        <v>0.14000000000000001</v>
      </c>
      <c r="R32" s="93">
        <v>1</v>
      </c>
      <c r="S32" s="93"/>
      <c r="T32" s="114">
        <v>148400</v>
      </c>
      <c r="U32" s="93"/>
      <c r="V32" s="93">
        <v>0.14000000000000001</v>
      </c>
      <c r="W32" s="93">
        <v>1</v>
      </c>
      <c r="X32" s="93"/>
    </row>
    <row r="33" spans="1:24" s="99" customFormat="1" ht="45" customHeight="1">
      <c r="A33" s="123"/>
      <c r="B33" s="123"/>
      <c r="C33" s="105" t="s">
        <v>32</v>
      </c>
      <c r="D33" s="106" t="s">
        <v>12</v>
      </c>
      <c r="E33" s="113">
        <v>314111</v>
      </c>
      <c r="F33" s="111">
        <f>100*(E32/E33)</f>
        <v>65.668187360519042</v>
      </c>
      <c r="G33" s="109"/>
      <c r="H33" s="109"/>
      <c r="I33" s="106"/>
      <c r="J33" s="113">
        <v>113588</v>
      </c>
      <c r="K33" s="109">
        <f>100*(J32/J33)</f>
        <v>99.61263513751453</v>
      </c>
      <c r="L33" s="109"/>
      <c r="M33" s="109"/>
      <c r="N33" s="106"/>
      <c r="O33" s="113">
        <v>323906</v>
      </c>
      <c r="P33" s="109">
        <f>100*(O32/O33)</f>
        <v>99.989503127450547</v>
      </c>
      <c r="Q33" s="109"/>
      <c r="R33" s="109"/>
      <c r="S33" s="106"/>
      <c r="T33" s="110">
        <v>148432</v>
      </c>
      <c r="U33" s="109">
        <f>100*(T32/T33)</f>
        <v>99.97844130645683</v>
      </c>
      <c r="V33" s="109"/>
      <c r="W33" s="109"/>
      <c r="X33" s="106"/>
    </row>
    <row r="34" spans="1:24" s="9" customFormat="1" ht="95.25" customHeight="1">
      <c r="A34" s="60" t="s">
        <v>33</v>
      </c>
      <c r="B34" s="60" t="s">
        <v>76</v>
      </c>
      <c r="C34" s="62" t="s">
        <v>111</v>
      </c>
      <c r="D34" s="61" t="s">
        <v>2</v>
      </c>
      <c r="E34" s="61" t="s">
        <v>360</v>
      </c>
      <c r="F34" s="61"/>
      <c r="G34" s="61">
        <v>0.12</v>
      </c>
      <c r="H34" s="61">
        <v>1</v>
      </c>
      <c r="I34" s="61"/>
      <c r="J34" s="61" t="s">
        <v>360</v>
      </c>
      <c r="K34" s="61"/>
      <c r="L34" s="61">
        <v>0.12</v>
      </c>
      <c r="M34" s="61">
        <v>1</v>
      </c>
      <c r="N34" s="61"/>
      <c r="O34" s="61" t="s">
        <v>360</v>
      </c>
      <c r="P34" s="61"/>
      <c r="Q34" s="61">
        <v>0.12</v>
      </c>
      <c r="R34" s="61">
        <v>1</v>
      </c>
      <c r="S34" s="61"/>
      <c r="T34" s="61" t="s">
        <v>360</v>
      </c>
      <c r="U34" s="61"/>
      <c r="V34" s="61">
        <v>0.12</v>
      </c>
      <c r="W34" s="61">
        <v>1</v>
      </c>
      <c r="X34" s="61"/>
    </row>
    <row r="35" spans="1:24" s="11" customFormat="1" ht="50.25" customHeight="1">
      <c r="A35" s="117" t="s">
        <v>34</v>
      </c>
      <c r="B35" s="118" t="s">
        <v>35</v>
      </c>
      <c r="C35" s="119"/>
      <c r="D35" s="119"/>
      <c r="E35" s="119"/>
      <c r="F35" s="119"/>
      <c r="G35" s="119">
        <v>10</v>
      </c>
      <c r="H35" s="119"/>
      <c r="I35" s="120"/>
      <c r="J35" s="121"/>
      <c r="K35" s="121"/>
      <c r="L35" s="121">
        <v>10</v>
      </c>
      <c r="M35" s="121"/>
      <c r="N35" s="121"/>
      <c r="O35" s="121"/>
      <c r="P35" s="121"/>
      <c r="Q35" s="121">
        <v>0</v>
      </c>
      <c r="R35" s="121"/>
      <c r="S35" s="121"/>
      <c r="T35" s="121"/>
      <c r="U35" s="121"/>
      <c r="V35" s="121">
        <v>0</v>
      </c>
      <c r="W35" s="121"/>
      <c r="X35" s="121"/>
    </row>
    <row r="36" spans="1:24" s="9" customFormat="1" ht="52.5" customHeight="1">
      <c r="A36" s="134" t="s">
        <v>36</v>
      </c>
      <c r="B36" s="134" t="s">
        <v>96</v>
      </c>
      <c r="C36" s="131" t="s">
        <v>88</v>
      </c>
      <c r="D36" s="135" t="s">
        <v>12</v>
      </c>
      <c r="E36" s="130">
        <v>13201</v>
      </c>
      <c r="F36" s="130">
        <f>(E38-E36)/E36*100</f>
        <v>5.9616695704870848</v>
      </c>
      <c r="G36" s="122">
        <v>1</v>
      </c>
      <c r="H36" s="122">
        <v>1</v>
      </c>
      <c r="I36" s="130" t="s">
        <v>364</v>
      </c>
      <c r="J36" s="130">
        <v>193</v>
      </c>
      <c r="K36" s="130">
        <f>(J38-J36)/J36*100</f>
        <v>109.84455958549222</v>
      </c>
      <c r="L36" s="122"/>
      <c r="M36" s="122">
        <v>1</v>
      </c>
      <c r="N36" s="130" t="s">
        <v>364</v>
      </c>
      <c r="O36" s="130">
        <v>0</v>
      </c>
      <c r="P36" s="130" t="e">
        <f>(O38-O36)/O36*100</f>
        <v>#DIV/0!</v>
      </c>
      <c r="Q36" s="122"/>
      <c r="R36" s="122">
        <v>1</v>
      </c>
      <c r="S36" s="130" t="s">
        <v>364</v>
      </c>
      <c r="T36" s="155">
        <v>0</v>
      </c>
      <c r="U36" s="130" t="e">
        <f>(T38-T36)/T36*100</f>
        <v>#DIV/0!</v>
      </c>
      <c r="V36" s="122"/>
      <c r="W36" s="122"/>
      <c r="X36" s="130" t="s">
        <v>364</v>
      </c>
    </row>
    <row r="37" spans="1:24" s="9" customFormat="1" ht="15" customHeight="1">
      <c r="A37" s="134"/>
      <c r="B37" s="134"/>
      <c r="C37" s="132"/>
      <c r="D37" s="136"/>
      <c r="E37" s="130"/>
      <c r="F37" s="130"/>
      <c r="G37" s="122"/>
      <c r="H37" s="122"/>
      <c r="I37" s="130"/>
      <c r="J37" s="130"/>
      <c r="K37" s="130"/>
      <c r="L37" s="122"/>
      <c r="M37" s="122"/>
      <c r="N37" s="130"/>
      <c r="O37" s="130"/>
      <c r="P37" s="130"/>
      <c r="Q37" s="122"/>
      <c r="R37" s="122"/>
      <c r="S37" s="130"/>
      <c r="T37" s="155"/>
      <c r="U37" s="130"/>
      <c r="V37" s="122"/>
      <c r="W37" s="122"/>
      <c r="X37" s="130"/>
    </row>
    <row r="38" spans="1:24" s="9" customFormat="1" ht="15" customHeight="1">
      <c r="A38" s="134"/>
      <c r="B38" s="134"/>
      <c r="C38" s="131" t="s">
        <v>37</v>
      </c>
      <c r="D38" s="135" t="s">
        <v>12</v>
      </c>
      <c r="E38" s="130">
        <v>13988</v>
      </c>
      <c r="F38" s="130"/>
      <c r="G38" s="122"/>
      <c r="H38" s="122"/>
      <c r="I38" s="130"/>
      <c r="J38" s="130">
        <v>405</v>
      </c>
      <c r="K38" s="130"/>
      <c r="L38" s="122"/>
      <c r="M38" s="122"/>
      <c r="N38" s="130"/>
      <c r="O38" s="130">
        <v>13.6</v>
      </c>
      <c r="P38" s="130"/>
      <c r="Q38" s="122"/>
      <c r="R38" s="122"/>
      <c r="S38" s="130"/>
      <c r="T38" s="155">
        <v>0</v>
      </c>
      <c r="U38" s="130"/>
      <c r="V38" s="122"/>
      <c r="W38" s="122"/>
      <c r="X38" s="130"/>
    </row>
    <row r="39" spans="1:24" s="9" customFormat="1" ht="40.5" customHeight="1">
      <c r="A39" s="134"/>
      <c r="B39" s="134"/>
      <c r="C39" s="132"/>
      <c r="D39" s="136"/>
      <c r="E39" s="130"/>
      <c r="F39" s="130"/>
      <c r="G39" s="122"/>
      <c r="H39" s="122"/>
      <c r="I39" s="130"/>
      <c r="J39" s="130"/>
      <c r="K39" s="130"/>
      <c r="L39" s="122"/>
      <c r="M39" s="122"/>
      <c r="N39" s="130"/>
      <c r="O39" s="130"/>
      <c r="P39" s="130"/>
      <c r="Q39" s="122"/>
      <c r="R39" s="122"/>
      <c r="S39" s="130"/>
      <c r="T39" s="155"/>
      <c r="U39" s="130"/>
      <c r="V39" s="122"/>
      <c r="W39" s="122"/>
      <c r="X39" s="130"/>
    </row>
    <row r="40" spans="1:24" s="11" customFormat="1" ht="72.75" customHeight="1">
      <c r="A40" s="12" t="s">
        <v>38</v>
      </c>
      <c r="B40" s="156" t="s">
        <v>112</v>
      </c>
      <c r="C40" s="157"/>
      <c r="D40" s="18"/>
      <c r="E40" s="18"/>
      <c r="F40" s="18"/>
      <c r="G40" s="18">
        <f>(G41+G48)*15</f>
        <v>15</v>
      </c>
      <c r="H40" s="18"/>
      <c r="I40" s="21"/>
      <c r="J40" s="4"/>
      <c r="K40" s="4"/>
      <c r="L40" s="18">
        <f>(L41+L48)*15</f>
        <v>15</v>
      </c>
      <c r="M40" s="4"/>
      <c r="N40" s="4"/>
      <c r="O40" s="4"/>
      <c r="P40" s="4"/>
      <c r="Q40" s="18">
        <f>(Q41+Q48)*15</f>
        <v>15</v>
      </c>
      <c r="R40" s="4"/>
      <c r="S40" s="4"/>
      <c r="T40" s="4"/>
      <c r="U40" s="4"/>
      <c r="V40" s="18">
        <f>(V41+V48)*15</f>
        <v>15</v>
      </c>
      <c r="W40" s="4"/>
      <c r="X40" s="4"/>
    </row>
    <row r="41" spans="1:24" s="99" customFormat="1" ht="35.25" customHeight="1">
      <c r="A41" s="141" t="s">
        <v>3</v>
      </c>
      <c r="B41" s="137" t="s">
        <v>116</v>
      </c>
      <c r="C41" s="97" t="s">
        <v>77</v>
      </c>
      <c r="D41" s="98" t="s">
        <v>19</v>
      </c>
      <c r="E41" s="98" t="s">
        <v>19</v>
      </c>
      <c r="F41" s="98" t="s">
        <v>19</v>
      </c>
      <c r="G41" s="98">
        <v>0.55000000000000004</v>
      </c>
      <c r="H41" s="98">
        <v>1</v>
      </c>
      <c r="I41" s="98" t="s">
        <v>19</v>
      </c>
      <c r="J41" s="98" t="s">
        <v>19</v>
      </c>
      <c r="K41" s="98" t="s">
        <v>19</v>
      </c>
      <c r="L41" s="98">
        <v>0.55000000000000004</v>
      </c>
      <c r="M41" s="98">
        <v>1</v>
      </c>
      <c r="N41" s="98" t="s">
        <v>19</v>
      </c>
      <c r="O41" s="98" t="s">
        <v>19</v>
      </c>
      <c r="P41" s="98" t="s">
        <v>19</v>
      </c>
      <c r="Q41" s="98">
        <v>0.55000000000000004</v>
      </c>
      <c r="R41" s="98">
        <v>1</v>
      </c>
      <c r="S41" s="98" t="s">
        <v>19</v>
      </c>
      <c r="T41" s="98" t="s">
        <v>19</v>
      </c>
      <c r="U41" s="98" t="s">
        <v>19</v>
      </c>
      <c r="V41" s="98">
        <v>0.55000000000000004</v>
      </c>
      <c r="W41" s="98">
        <v>1</v>
      </c>
      <c r="X41" s="98" t="s">
        <v>19</v>
      </c>
    </row>
    <row r="42" spans="1:24" s="99" customFormat="1" ht="30">
      <c r="A42" s="141"/>
      <c r="B42" s="137"/>
      <c r="C42" s="97" t="s">
        <v>78</v>
      </c>
      <c r="D42" s="98" t="s">
        <v>2</v>
      </c>
      <c r="E42" s="98" t="s">
        <v>360</v>
      </c>
      <c r="F42" s="98"/>
      <c r="G42" s="98"/>
      <c r="H42" s="98"/>
      <c r="I42" s="98"/>
      <c r="J42" s="98" t="s">
        <v>360</v>
      </c>
      <c r="K42" s="98"/>
      <c r="L42" s="98"/>
      <c r="M42" s="98"/>
      <c r="N42" s="98"/>
      <c r="O42" s="98" t="s">
        <v>360</v>
      </c>
      <c r="P42" s="98"/>
      <c r="Q42" s="98"/>
      <c r="R42" s="98"/>
      <c r="S42" s="98"/>
      <c r="T42" s="98" t="s">
        <v>360</v>
      </c>
      <c r="U42" s="98"/>
      <c r="V42" s="98"/>
      <c r="W42" s="98"/>
      <c r="X42" s="98"/>
    </row>
    <row r="43" spans="1:24" s="99" customFormat="1" ht="30">
      <c r="A43" s="141"/>
      <c r="B43" s="137"/>
      <c r="C43" s="97" t="s">
        <v>39</v>
      </c>
      <c r="D43" s="98" t="s">
        <v>2</v>
      </c>
      <c r="E43" s="98" t="s">
        <v>360</v>
      </c>
      <c r="F43" s="98"/>
      <c r="G43" s="98"/>
      <c r="H43" s="98"/>
      <c r="I43" s="98"/>
      <c r="J43" s="98" t="s">
        <v>360</v>
      </c>
      <c r="K43" s="98"/>
      <c r="L43" s="98"/>
      <c r="M43" s="98"/>
      <c r="N43" s="98"/>
      <c r="O43" s="98" t="s">
        <v>360</v>
      </c>
      <c r="P43" s="98"/>
      <c r="Q43" s="98"/>
      <c r="R43" s="98"/>
      <c r="S43" s="98"/>
      <c r="T43" s="98" t="s">
        <v>360</v>
      </c>
      <c r="U43" s="98"/>
      <c r="V43" s="98"/>
      <c r="W43" s="98"/>
      <c r="X43" s="98"/>
    </row>
    <row r="44" spans="1:24" s="99" customFormat="1" ht="30">
      <c r="A44" s="141"/>
      <c r="B44" s="137"/>
      <c r="C44" s="97" t="s">
        <v>40</v>
      </c>
      <c r="D44" s="98" t="s">
        <v>2</v>
      </c>
      <c r="E44" s="98" t="s">
        <v>360</v>
      </c>
      <c r="F44" s="98"/>
      <c r="G44" s="98"/>
      <c r="H44" s="98"/>
      <c r="I44" s="98"/>
      <c r="J44" s="98" t="s">
        <v>360</v>
      </c>
      <c r="K44" s="98"/>
      <c r="L44" s="98"/>
      <c r="M44" s="98"/>
      <c r="N44" s="98"/>
      <c r="O44" s="98" t="s">
        <v>360</v>
      </c>
      <c r="P44" s="98"/>
      <c r="Q44" s="98"/>
      <c r="R44" s="98"/>
      <c r="S44" s="98"/>
      <c r="T44" s="98" t="s">
        <v>360</v>
      </c>
      <c r="U44" s="98"/>
      <c r="V44" s="98"/>
      <c r="W44" s="98"/>
      <c r="X44" s="98"/>
    </row>
    <row r="45" spans="1:24" s="99" customFormat="1" ht="45">
      <c r="A45" s="141"/>
      <c r="B45" s="137"/>
      <c r="C45" s="97" t="s">
        <v>79</v>
      </c>
      <c r="D45" s="98" t="s">
        <v>2</v>
      </c>
      <c r="E45" s="98" t="s">
        <v>360</v>
      </c>
      <c r="F45" s="98"/>
      <c r="G45" s="98"/>
      <c r="H45" s="98"/>
      <c r="I45" s="98"/>
      <c r="J45" s="98" t="s">
        <v>360</v>
      </c>
      <c r="K45" s="98"/>
      <c r="L45" s="98"/>
      <c r="M45" s="98"/>
      <c r="N45" s="98"/>
      <c r="O45" s="98" t="s">
        <v>360</v>
      </c>
      <c r="P45" s="98"/>
      <c r="Q45" s="98"/>
      <c r="R45" s="98"/>
      <c r="S45" s="98"/>
      <c r="T45" s="98" t="s">
        <v>360</v>
      </c>
      <c r="U45" s="98"/>
      <c r="V45" s="98"/>
      <c r="W45" s="98"/>
      <c r="X45" s="98"/>
    </row>
    <row r="46" spans="1:24" s="99" customFormat="1" ht="30">
      <c r="A46" s="141"/>
      <c r="B46" s="137"/>
      <c r="C46" s="97" t="s">
        <v>41</v>
      </c>
      <c r="D46" s="98" t="s">
        <v>2</v>
      </c>
      <c r="E46" s="98" t="s">
        <v>360</v>
      </c>
      <c r="F46" s="98"/>
      <c r="G46" s="98"/>
      <c r="H46" s="98"/>
      <c r="I46" s="98"/>
      <c r="J46" s="98" t="s">
        <v>360</v>
      </c>
      <c r="K46" s="98"/>
      <c r="L46" s="98"/>
      <c r="M46" s="98"/>
      <c r="N46" s="98"/>
      <c r="O46" s="98" t="s">
        <v>360</v>
      </c>
      <c r="P46" s="98"/>
      <c r="Q46" s="98"/>
      <c r="R46" s="98"/>
      <c r="S46" s="98"/>
      <c r="T46" s="98" t="s">
        <v>360</v>
      </c>
      <c r="U46" s="98"/>
      <c r="V46" s="98"/>
      <c r="W46" s="98"/>
      <c r="X46" s="98"/>
    </row>
    <row r="47" spans="1:24" s="99" customFormat="1" ht="21.75" customHeight="1">
      <c r="A47" s="151"/>
      <c r="B47" s="138"/>
      <c r="C47" s="100" t="s">
        <v>42</v>
      </c>
      <c r="D47" s="101" t="s">
        <v>2</v>
      </c>
      <c r="E47" s="101" t="s">
        <v>360</v>
      </c>
      <c r="F47" s="101"/>
      <c r="G47" s="101"/>
      <c r="H47" s="101"/>
      <c r="I47" s="101"/>
      <c r="J47" s="101" t="s">
        <v>360</v>
      </c>
      <c r="K47" s="101"/>
      <c r="L47" s="101"/>
      <c r="M47" s="101"/>
      <c r="N47" s="101"/>
      <c r="O47" s="101" t="s">
        <v>360</v>
      </c>
      <c r="P47" s="101"/>
      <c r="Q47" s="101"/>
      <c r="R47" s="101"/>
      <c r="S47" s="101"/>
      <c r="T47" s="101" t="s">
        <v>360</v>
      </c>
      <c r="U47" s="101"/>
      <c r="V47" s="101"/>
      <c r="W47" s="101"/>
      <c r="X47" s="101"/>
    </row>
    <row r="48" spans="1:24" s="13" customFormat="1" ht="104.25" customHeight="1">
      <c r="A48" s="133" t="s">
        <v>43</v>
      </c>
      <c r="B48" s="123" t="s">
        <v>102</v>
      </c>
      <c r="C48" s="62" t="s">
        <v>113</v>
      </c>
      <c r="D48" s="61" t="s">
        <v>6</v>
      </c>
      <c r="E48" s="61">
        <v>1</v>
      </c>
      <c r="F48" s="61"/>
      <c r="G48" s="61">
        <v>0.45</v>
      </c>
      <c r="H48" s="61">
        <v>1</v>
      </c>
      <c r="I48" s="61"/>
      <c r="J48" s="61">
        <v>1</v>
      </c>
      <c r="K48" s="61"/>
      <c r="L48" s="61">
        <v>0.45</v>
      </c>
      <c r="M48" s="61">
        <v>1</v>
      </c>
      <c r="N48" s="61"/>
      <c r="O48" s="61">
        <v>1</v>
      </c>
      <c r="P48" s="61"/>
      <c r="Q48" s="61">
        <v>0.45</v>
      </c>
      <c r="R48" s="61">
        <v>1</v>
      </c>
      <c r="S48" s="61"/>
      <c r="T48" s="24">
        <v>3</v>
      </c>
      <c r="U48" s="61"/>
      <c r="V48" s="61">
        <v>0.45</v>
      </c>
      <c r="W48" s="61">
        <v>1</v>
      </c>
      <c r="X48" s="61"/>
    </row>
    <row r="49" spans="1:24" s="13" customFormat="1" ht="128.25" customHeight="1">
      <c r="A49" s="133"/>
      <c r="B49" s="123"/>
      <c r="C49" s="62" t="s">
        <v>114</v>
      </c>
      <c r="D49" s="61" t="s">
        <v>6</v>
      </c>
      <c r="E49" s="61">
        <v>1</v>
      </c>
      <c r="F49" s="61"/>
      <c r="G49" s="61"/>
      <c r="H49" s="61"/>
      <c r="I49" s="61"/>
      <c r="J49" s="61">
        <v>1</v>
      </c>
      <c r="K49" s="61"/>
      <c r="L49" s="61"/>
      <c r="M49" s="61"/>
      <c r="N49" s="61"/>
      <c r="O49" s="61">
        <v>1</v>
      </c>
      <c r="P49" s="61"/>
      <c r="Q49" s="61"/>
      <c r="R49" s="61"/>
      <c r="S49" s="61"/>
      <c r="T49" s="24">
        <v>3</v>
      </c>
      <c r="U49" s="61"/>
      <c r="V49" s="61"/>
      <c r="W49" s="61"/>
      <c r="X49" s="61"/>
    </row>
    <row r="50" spans="1:24" s="11" customFormat="1">
      <c r="A50" s="10" t="s">
        <v>44</v>
      </c>
      <c r="B50" s="17" t="s">
        <v>45</v>
      </c>
      <c r="C50" s="18"/>
      <c r="D50" s="18"/>
      <c r="E50" s="18"/>
      <c r="F50" s="18"/>
      <c r="G50" s="18">
        <f>(G51+G56)*16</f>
        <v>16</v>
      </c>
      <c r="H50" s="18"/>
      <c r="I50" s="19"/>
      <c r="J50" s="4"/>
      <c r="K50" s="4"/>
      <c r="L50" s="18">
        <f>(L51+L56)*16</f>
        <v>16</v>
      </c>
      <c r="M50" s="4"/>
      <c r="N50" s="4"/>
      <c r="O50" s="4"/>
      <c r="P50" s="4"/>
      <c r="Q50" s="18">
        <f>(Q51+Q56)*16</f>
        <v>16</v>
      </c>
      <c r="R50" s="4"/>
      <c r="S50" s="4"/>
      <c r="T50" s="4"/>
      <c r="U50" s="4"/>
      <c r="V50" s="18">
        <f>(V51+V56)*16</f>
        <v>16</v>
      </c>
      <c r="W50" s="4"/>
      <c r="X50" s="4"/>
    </row>
    <row r="51" spans="1:24" s="99" customFormat="1" ht="87" customHeight="1">
      <c r="A51" s="141" t="s">
        <v>46</v>
      </c>
      <c r="B51" s="141" t="s">
        <v>47</v>
      </c>
      <c r="C51" s="141" t="s">
        <v>101</v>
      </c>
      <c r="D51" s="98" t="s">
        <v>2</v>
      </c>
      <c r="E51" s="103" t="s">
        <v>360</v>
      </c>
      <c r="F51" s="98"/>
      <c r="G51" s="98">
        <v>0.6</v>
      </c>
      <c r="H51" s="98">
        <v>1</v>
      </c>
      <c r="I51" s="98"/>
      <c r="J51" s="103" t="s">
        <v>360</v>
      </c>
      <c r="K51" s="98"/>
      <c r="L51" s="98">
        <v>0.6</v>
      </c>
      <c r="M51" s="98">
        <v>1</v>
      </c>
      <c r="N51" s="98"/>
      <c r="O51" s="103" t="s">
        <v>360</v>
      </c>
      <c r="P51" s="98"/>
      <c r="Q51" s="98">
        <v>0.6</v>
      </c>
      <c r="R51" s="98">
        <v>1</v>
      </c>
      <c r="S51" s="98"/>
      <c r="T51" s="103" t="s">
        <v>360</v>
      </c>
      <c r="U51" s="98"/>
      <c r="V51" s="98">
        <v>0.6</v>
      </c>
      <c r="W51" s="98">
        <v>1</v>
      </c>
      <c r="X51" s="98"/>
    </row>
    <row r="52" spans="1:24" s="99" customFormat="1" ht="16.5">
      <c r="A52" s="141"/>
      <c r="B52" s="141"/>
      <c r="C52" s="141"/>
      <c r="D52" s="98" t="s">
        <v>2</v>
      </c>
      <c r="E52" s="103"/>
      <c r="F52" s="144"/>
      <c r="G52" s="98"/>
      <c r="H52" s="98"/>
      <c r="I52" s="144"/>
      <c r="J52" s="103"/>
      <c r="K52" s="144"/>
      <c r="L52" s="98"/>
      <c r="M52" s="98"/>
      <c r="N52" s="144"/>
      <c r="O52" s="103"/>
      <c r="P52" s="144"/>
      <c r="Q52" s="98"/>
      <c r="R52" s="98"/>
      <c r="S52" s="144"/>
      <c r="T52" s="103"/>
      <c r="U52" s="144"/>
      <c r="V52" s="98"/>
      <c r="W52" s="98"/>
      <c r="X52" s="144"/>
    </row>
    <row r="53" spans="1:24" s="99" customFormat="1" ht="16.5">
      <c r="A53" s="141"/>
      <c r="B53" s="141"/>
      <c r="C53" s="141"/>
      <c r="D53" s="98" t="s">
        <v>2</v>
      </c>
      <c r="E53" s="103"/>
      <c r="F53" s="144"/>
      <c r="G53" s="98"/>
      <c r="H53" s="98"/>
      <c r="I53" s="144"/>
      <c r="J53" s="103"/>
      <c r="K53" s="144"/>
      <c r="L53" s="98"/>
      <c r="M53" s="98"/>
      <c r="N53" s="144"/>
      <c r="O53" s="103"/>
      <c r="P53" s="144"/>
      <c r="Q53" s="98"/>
      <c r="R53" s="98"/>
      <c r="S53" s="144"/>
      <c r="T53" s="103"/>
      <c r="U53" s="144"/>
      <c r="V53" s="98"/>
      <c r="W53" s="98"/>
      <c r="X53" s="144"/>
    </row>
    <row r="54" spans="1:24" s="99" customFormat="1" ht="16.5">
      <c r="A54" s="141"/>
      <c r="B54" s="141"/>
      <c r="C54" s="141"/>
      <c r="D54" s="98" t="s">
        <v>2</v>
      </c>
      <c r="E54" s="103"/>
      <c r="F54" s="144"/>
      <c r="G54" s="98"/>
      <c r="H54" s="98"/>
      <c r="I54" s="144"/>
      <c r="J54" s="103"/>
      <c r="K54" s="144"/>
      <c r="L54" s="98"/>
      <c r="M54" s="98"/>
      <c r="N54" s="144"/>
      <c r="O54" s="103"/>
      <c r="P54" s="144"/>
      <c r="Q54" s="98"/>
      <c r="R54" s="98"/>
      <c r="S54" s="144"/>
      <c r="T54" s="103"/>
      <c r="U54" s="144"/>
      <c r="V54" s="98"/>
      <c r="W54" s="98"/>
      <c r="X54" s="144"/>
    </row>
    <row r="55" spans="1:24" s="99" customFormat="1" ht="16.5">
      <c r="A55" s="141"/>
      <c r="B55" s="141"/>
      <c r="C55" s="141"/>
      <c r="D55" s="98" t="s">
        <v>2</v>
      </c>
      <c r="E55" s="103"/>
      <c r="F55" s="144"/>
      <c r="G55" s="98"/>
      <c r="H55" s="98"/>
      <c r="I55" s="144"/>
      <c r="J55" s="103"/>
      <c r="K55" s="144"/>
      <c r="L55" s="98"/>
      <c r="M55" s="98"/>
      <c r="N55" s="144"/>
      <c r="O55" s="103"/>
      <c r="P55" s="144"/>
      <c r="Q55" s="98"/>
      <c r="R55" s="98"/>
      <c r="S55" s="144"/>
      <c r="T55" s="103"/>
      <c r="U55" s="144"/>
      <c r="V55" s="98"/>
      <c r="W55" s="98"/>
      <c r="X55" s="144"/>
    </row>
    <row r="56" spans="1:24" s="99" customFormat="1" ht="75">
      <c r="A56" s="102" t="s">
        <v>48</v>
      </c>
      <c r="B56" s="102" t="s">
        <v>49</v>
      </c>
      <c r="C56" s="97" t="s">
        <v>50</v>
      </c>
      <c r="D56" s="98" t="s">
        <v>2</v>
      </c>
      <c r="E56" s="103" t="s">
        <v>360</v>
      </c>
      <c r="F56" s="98"/>
      <c r="G56" s="98">
        <v>0.4</v>
      </c>
      <c r="H56" s="98">
        <v>1</v>
      </c>
      <c r="I56" s="98"/>
      <c r="J56" s="103" t="s">
        <v>360</v>
      </c>
      <c r="K56" s="98"/>
      <c r="L56" s="98">
        <v>0.4</v>
      </c>
      <c r="M56" s="98">
        <v>1</v>
      </c>
      <c r="N56" s="98"/>
      <c r="O56" s="103" t="s">
        <v>360</v>
      </c>
      <c r="P56" s="98"/>
      <c r="Q56" s="98">
        <v>0.4</v>
      </c>
      <c r="R56" s="98">
        <v>1</v>
      </c>
      <c r="S56" s="98"/>
      <c r="T56" s="103" t="s">
        <v>360</v>
      </c>
      <c r="U56" s="98"/>
      <c r="V56" s="98">
        <v>0.4</v>
      </c>
      <c r="W56" s="98">
        <v>1</v>
      </c>
      <c r="X56" s="98"/>
    </row>
    <row r="57" spans="1:24" s="11" customFormat="1">
      <c r="A57" s="12" t="s">
        <v>51</v>
      </c>
      <c r="B57" s="20" t="s">
        <v>52</v>
      </c>
      <c r="C57" s="18"/>
      <c r="D57" s="18"/>
      <c r="E57" s="18"/>
      <c r="F57" s="18"/>
      <c r="G57" s="18">
        <f>(G58+G62+G63)*14</f>
        <v>14</v>
      </c>
      <c r="H57" s="18"/>
      <c r="I57" s="21"/>
      <c r="J57" s="4"/>
      <c r="K57" s="4"/>
      <c r="L57" s="18">
        <f>(L58+L62+L63)*14</f>
        <v>14</v>
      </c>
      <c r="M57" s="4"/>
      <c r="N57" s="4"/>
      <c r="O57" s="4"/>
      <c r="P57" s="4"/>
      <c r="Q57" s="18">
        <f>(Q58+Q62+Q63)*14</f>
        <v>14</v>
      </c>
      <c r="R57" s="4"/>
      <c r="S57" s="4"/>
      <c r="T57" s="4"/>
      <c r="U57" s="4"/>
      <c r="V57" s="18">
        <f>(V58+V62+V63)*14</f>
        <v>14</v>
      </c>
      <c r="W57" s="4"/>
      <c r="X57" s="4"/>
    </row>
    <row r="58" spans="1:24" s="9" customFormat="1" ht="15" customHeight="1">
      <c r="A58" s="123" t="s">
        <v>11</v>
      </c>
      <c r="B58" s="123" t="s">
        <v>81</v>
      </c>
      <c r="C58" s="62" t="s">
        <v>53</v>
      </c>
      <c r="D58" s="61" t="s">
        <v>19</v>
      </c>
      <c r="E58" s="61" t="s">
        <v>19</v>
      </c>
      <c r="F58" s="133"/>
      <c r="G58" s="61">
        <v>0.6</v>
      </c>
      <c r="H58" s="61">
        <v>1</v>
      </c>
      <c r="I58" s="133"/>
      <c r="J58" s="61" t="s">
        <v>19</v>
      </c>
      <c r="K58" s="133"/>
      <c r="L58" s="61">
        <v>0.6</v>
      </c>
      <c r="M58" s="61">
        <v>1</v>
      </c>
      <c r="N58" s="133"/>
      <c r="O58" s="61" t="s">
        <v>19</v>
      </c>
      <c r="P58" s="133"/>
      <c r="Q58" s="61">
        <v>0.6</v>
      </c>
      <c r="R58" s="61">
        <v>1</v>
      </c>
      <c r="S58" s="133"/>
      <c r="T58" s="61" t="s">
        <v>19</v>
      </c>
      <c r="U58" s="133"/>
      <c r="V58" s="61">
        <v>0.6</v>
      </c>
      <c r="W58" s="61">
        <v>1</v>
      </c>
      <c r="X58" s="133"/>
    </row>
    <row r="59" spans="1:24" s="9" customFormat="1" ht="45">
      <c r="A59" s="123"/>
      <c r="B59" s="123"/>
      <c r="C59" s="62" t="s">
        <v>98</v>
      </c>
      <c r="D59" s="61" t="s">
        <v>2</v>
      </c>
      <c r="E59" s="61" t="s">
        <v>360</v>
      </c>
      <c r="F59" s="133"/>
      <c r="G59" s="61"/>
      <c r="H59" s="61"/>
      <c r="I59" s="133"/>
      <c r="J59" s="61" t="s">
        <v>360</v>
      </c>
      <c r="K59" s="133"/>
      <c r="L59" s="61"/>
      <c r="M59" s="61"/>
      <c r="N59" s="133"/>
      <c r="O59" s="61" t="s">
        <v>360</v>
      </c>
      <c r="P59" s="133"/>
      <c r="Q59" s="61"/>
      <c r="R59" s="61"/>
      <c r="S59" s="133"/>
      <c r="T59" s="61" t="s">
        <v>360</v>
      </c>
      <c r="U59" s="133"/>
      <c r="V59" s="61"/>
      <c r="W59" s="61"/>
      <c r="X59" s="133"/>
    </row>
    <row r="60" spans="1:24" s="9" customFormat="1" ht="30">
      <c r="A60" s="153"/>
      <c r="B60" s="140"/>
      <c r="C60" s="62" t="s">
        <v>54</v>
      </c>
      <c r="D60" s="61" t="s">
        <v>2</v>
      </c>
      <c r="E60" s="61" t="s">
        <v>360</v>
      </c>
      <c r="F60" s="133"/>
      <c r="G60" s="61"/>
      <c r="H60" s="61"/>
      <c r="I60" s="133"/>
      <c r="J60" s="61" t="s">
        <v>360</v>
      </c>
      <c r="K60" s="133"/>
      <c r="L60" s="61"/>
      <c r="M60" s="61"/>
      <c r="N60" s="133"/>
      <c r="O60" s="61" t="s">
        <v>360</v>
      </c>
      <c r="P60" s="133"/>
      <c r="Q60" s="61"/>
      <c r="R60" s="61"/>
      <c r="S60" s="133"/>
      <c r="T60" s="61" t="s">
        <v>360</v>
      </c>
      <c r="U60" s="133"/>
      <c r="V60" s="61"/>
      <c r="W60" s="61"/>
      <c r="X60" s="133"/>
    </row>
    <row r="61" spans="1:24" s="9" customFormat="1" ht="60">
      <c r="A61" s="153"/>
      <c r="B61" s="140"/>
      <c r="C61" s="62" t="s">
        <v>55</v>
      </c>
      <c r="D61" s="61" t="s">
        <v>2</v>
      </c>
      <c r="E61" s="61" t="s">
        <v>360</v>
      </c>
      <c r="F61" s="133"/>
      <c r="G61" s="61"/>
      <c r="H61" s="61"/>
      <c r="I61" s="133"/>
      <c r="J61" s="61" t="s">
        <v>360</v>
      </c>
      <c r="K61" s="133"/>
      <c r="L61" s="61"/>
      <c r="M61" s="61"/>
      <c r="N61" s="133"/>
      <c r="O61" s="61" t="s">
        <v>360</v>
      </c>
      <c r="P61" s="133"/>
      <c r="Q61" s="61"/>
      <c r="R61" s="61"/>
      <c r="S61" s="133"/>
      <c r="T61" s="61" t="s">
        <v>360</v>
      </c>
      <c r="U61" s="133"/>
      <c r="V61" s="61"/>
      <c r="W61" s="61"/>
      <c r="X61" s="133"/>
    </row>
    <row r="62" spans="1:24" s="9" customFormat="1" ht="76.5" customHeight="1">
      <c r="A62" s="60" t="s">
        <v>4</v>
      </c>
      <c r="B62" s="60" t="s">
        <v>97</v>
      </c>
      <c r="C62" s="62" t="s">
        <v>99</v>
      </c>
      <c r="D62" s="61" t="s">
        <v>2</v>
      </c>
      <c r="E62" s="61" t="s">
        <v>360</v>
      </c>
      <c r="F62" s="61"/>
      <c r="G62" s="61">
        <v>0.25</v>
      </c>
      <c r="H62" s="61">
        <v>1</v>
      </c>
      <c r="I62" s="61"/>
      <c r="J62" s="61" t="s">
        <v>360</v>
      </c>
      <c r="K62" s="61"/>
      <c r="L62" s="61">
        <v>0.25</v>
      </c>
      <c r="M62" s="61">
        <v>1</v>
      </c>
      <c r="N62" s="61"/>
      <c r="O62" s="61" t="s">
        <v>360</v>
      </c>
      <c r="P62" s="61"/>
      <c r="Q62" s="61">
        <v>0.25</v>
      </c>
      <c r="R62" s="61">
        <v>1</v>
      </c>
      <c r="S62" s="61"/>
      <c r="T62" s="61" t="s">
        <v>360</v>
      </c>
      <c r="U62" s="61"/>
      <c r="V62" s="61">
        <v>0.25</v>
      </c>
      <c r="W62" s="61">
        <v>1</v>
      </c>
      <c r="X62" s="61"/>
    </row>
    <row r="63" spans="1:24" s="9" customFormat="1" ht="150">
      <c r="A63" s="60" t="s">
        <v>56</v>
      </c>
      <c r="B63" s="60" t="s">
        <v>100</v>
      </c>
      <c r="C63" s="62" t="s">
        <v>57</v>
      </c>
      <c r="D63" s="61" t="s">
        <v>2</v>
      </c>
      <c r="E63" s="61" t="s">
        <v>360</v>
      </c>
      <c r="F63" s="61"/>
      <c r="G63" s="61">
        <v>0.15</v>
      </c>
      <c r="H63" s="61">
        <v>1</v>
      </c>
      <c r="I63" s="61"/>
      <c r="J63" s="61" t="s">
        <v>360</v>
      </c>
      <c r="K63" s="61"/>
      <c r="L63" s="61">
        <v>0.15</v>
      </c>
      <c r="M63" s="61">
        <v>1</v>
      </c>
      <c r="N63" s="61"/>
      <c r="O63" s="61" t="s">
        <v>360</v>
      </c>
      <c r="P63" s="61"/>
      <c r="Q63" s="61">
        <v>0.15</v>
      </c>
      <c r="R63" s="61">
        <v>1</v>
      </c>
      <c r="S63" s="61"/>
      <c r="T63" s="61" t="s">
        <v>360</v>
      </c>
      <c r="U63" s="61"/>
      <c r="V63" s="61">
        <v>0.15</v>
      </c>
      <c r="W63" s="61">
        <v>1</v>
      </c>
      <c r="X63" s="61"/>
    </row>
    <row r="64" spans="1:24" s="11" customFormat="1" ht="15" customHeight="1">
      <c r="A64" s="12" t="s">
        <v>58</v>
      </c>
      <c r="B64" s="20" t="s">
        <v>59</v>
      </c>
      <c r="C64" s="18"/>
      <c r="D64" s="18"/>
      <c r="E64" s="18"/>
      <c r="F64" s="18"/>
      <c r="G64" s="18">
        <f>6*(G65+G69+G71+G73+G76)</f>
        <v>6</v>
      </c>
      <c r="H64" s="18"/>
      <c r="I64" s="21"/>
      <c r="J64" s="4"/>
      <c r="K64" s="4"/>
      <c r="L64" s="18">
        <f>6*(L65+L69+L71+L73+L76)</f>
        <v>6</v>
      </c>
      <c r="M64" s="4"/>
      <c r="N64" s="4"/>
      <c r="O64" s="4"/>
      <c r="P64" s="4"/>
      <c r="Q64" s="18">
        <f>6*(Q65+Q69+Q71+Q73+Q76)</f>
        <v>6</v>
      </c>
      <c r="R64" s="4"/>
      <c r="S64" s="4"/>
      <c r="T64" s="4"/>
      <c r="U64" s="4"/>
      <c r="V64" s="18">
        <v>7</v>
      </c>
      <c r="W64" s="4"/>
      <c r="X64" s="4"/>
    </row>
    <row r="65" spans="1:24" s="9" customFormat="1" ht="71.25" customHeight="1">
      <c r="A65" s="142" t="s">
        <v>60</v>
      </c>
      <c r="B65" s="148" t="s">
        <v>61</v>
      </c>
      <c r="C65" s="139" t="s">
        <v>90</v>
      </c>
      <c r="D65" s="142" t="s">
        <v>12</v>
      </c>
      <c r="E65" s="133">
        <v>0</v>
      </c>
      <c r="F65" s="133"/>
      <c r="G65" s="61">
        <v>0.16</v>
      </c>
      <c r="H65" s="61">
        <v>1</v>
      </c>
      <c r="I65" s="133"/>
      <c r="J65" s="133">
        <v>0</v>
      </c>
      <c r="K65" s="133"/>
      <c r="L65" s="61">
        <v>0.16</v>
      </c>
      <c r="M65" s="61">
        <v>1</v>
      </c>
      <c r="N65" s="133"/>
      <c r="O65" s="133">
        <v>0</v>
      </c>
      <c r="P65" s="133"/>
      <c r="Q65" s="61">
        <v>0.16</v>
      </c>
      <c r="R65" s="61">
        <v>1</v>
      </c>
      <c r="S65" s="133"/>
      <c r="T65" s="133">
        <v>0</v>
      </c>
      <c r="U65" s="133"/>
      <c r="V65" s="61">
        <v>0.16</v>
      </c>
      <c r="W65" s="61">
        <v>1</v>
      </c>
      <c r="X65" s="133"/>
    </row>
    <row r="66" spans="1:24" s="9" customFormat="1" ht="30" customHeight="1">
      <c r="A66" s="147"/>
      <c r="B66" s="149"/>
      <c r="C66" s="139"/>
      <c r="D66" s="143"/>
      <c r="E66" s="133"/>
      <c r="F66" s="133"/>
      <c r="G66" s="61"/>
      <c r="H66" s="61"/>
      <c r="I66" s="133"/>
      <c r="J66" s="133"/>
      <c r="K66" s="133"/>
      <c r="L66" s="61"/>
      <c r="M66" s="61"/>
      <c r="N66" s="133"/>
      <c r="O66" s="133"/>
      <c r="P66" s="133"/>
      <c r="Q66" s="61"/>
      <c r="R66" s="61"/>
      <c r="S66" s="133"/>
      <c r="T66" s="133"/>
      <c r="U66" s="133"/>
      <c r="V66" s="61"/>
      <c r="W66" s="61"/>
      <c r="X66" s="133"/>
    </row>
    <row r="67" spans="1:24" s="9" customFormat="1" ht="86.25" customHeight="1">
      <c r="A67" s="147"/>
      <c r="B67" s="149"/>
      <c r="C67" s="139" t="s">
        <v>89</v>
      </c>
      <c r="D67" s="142" t="s">
        <v>12</v>
      </c>
      <c r="E67" s="133">
        <v>0</v>
      </c>
      <c r="F67" s="133"/>
      <c r="G67" s="61"/>
      <c r="H67" s="61"/>
      <c r="I67" s="133"/>
      <c r="J67" s="133">
        <v>0</v>
      </c>
      <c r="K67" s="133"/>
      <c r="L67" s="61"/>
      <c r="M67" s="61"/>
      <c r="N67" s="133"/>
      <c r="O67" s="133">
        <v>0</v>
      </c>
      <c r="P67" s="133"/>
      <c r="Q67" s="61"/>
      <c r="R67" s="61"/>
      <c r="S67" s="133"/>
      <c r="T67" s="133">
        <v>0</v>
      </c>
      <c r="U67" s="133"/>
      <c r="V67" s="61"/>
      <c r="W67" s="61"/>
      <c r="X67" s="133"/>
    </row>
    <row r="68" spans="1:24" s="9" customFormat="1" ht="15" customHeight="1">
      <c r="A68" s="143"/>
      <c r="B68" s="150"/>
      <c r="C68" s="139"/>
      <c r="D68" s="143"/>
      <c r="E68" s="133"/>
      <c r="F68" s="133"/>
      <c r="G68" s="61"/>
      <c r="H68" s="61"/>
      <c r="I68" s="133"/>
      <c r="J68" s="133"/>
      <c r="K68" s="133"/>
      <c r="L68" s="61"/>
      <c r="M68" s="61"/>
      <c r="N68" s="133"/>
      <c r="O68" s="133"/>
      <c r="P68" s="133"/>
      <c r="Q68" s="61"/>
      <c r="R68" s="61"/>
      <c r="S68" s="133"/>
      <c r="T68" s="133"/>
      <c r="U68" s="133"/>
      <c r="V68" s="61"/>
      <c r="W68" s="61"/>
      <c r="X68" s="133"/>
    </row>
    <row r="69" spans="1:24" s="9" customFormat="1" ht="97.5" customHeight="1">
      <c r="A69" s="123" t="s">
        <v>62</v>
      </c>
      <c r="B69" s="123" t="s">
        <v>63</v>
      </c>
      <c r="C69" s="62" t="s">
        <v>90</v>
      </c>
      <c r="D69" s="61" t="s">
        <v>12</v>
      </c>
      <c r="E69" s="61">
        <v>0</v>
      </c>
      <c r="F69" s="133"/>
      <c r="G69" s="61">
        <v>0.2</v>
      </c>
      <c r="H69" s="61">
        <v>1</v>
      </c>
      <c r="I69" s="133"/>
      <c r="J69" s="61">
        <v>0</v>
      </c>
      <c r="K69" s="133"/>
      <c r="L69" s="61">
        <v>0.2</v>
      </c>
      <c r="M69" s="61">
        <v>1</v>
      </c>
      <c r="N69" s="133"/>
      <c r="O69" s="61">
        <v>0</v>
      </c>
      <c r="P69" s="133"/>
      <c r="Q69" s="61">
        <v>0.2</v>
      </c>
      <c r="R69" s="61">
        <v>1</v>
      </c>
      <c r="S69" s="133"/>
      <c r="T69" s="61">
        <v>0</v>
      </c>
      <c r="U69" s="133"/>
      <c r="V69" s="61">
        <v>0.2</v>
      </c>
      <c r="W69" s="61">
        <v>1</v>
      </c>
      <c r="X69" s="133"/>
    </row>
    <row r="70" spans="1:24" s="9" customFormat="1" ht="96" customHeight="1">
      <c r="A70" s="123"/>
      <c r="B70" s="123"/>
      <c r="C70" s="62" t="s">
        <v>89</v>
      </c>
      <c r="D70" s="61" t="s">
        <v>12</v>
      </c>
      <c r="E70" s="61">
        <v>0</v>
      </c>
      <c r="F70" s="133"/>
      <c r="G70" s="61"/>
      <c r="H70" s="61"/>
      <c r="I70" s="133"/>
      <c r="J70" s="61">
        <v>0</v>
      </c>
      <c r="K70" s="133"/>
      <c r="L70" s="61"/>
      <c r="M70" s="61"/>
      <c r="N70" s="133"/>
      <c r="O70" s="61">
        <v>0</v>
      </c>
      <c r="P70" s="133"/>
      <c r="Q70" s="61"/>
      <c r="R70" s="61"/>
      <c r="S70" s="133"/>
      <c r="T70" s="61">
        <v>0</v>
      </c>
      <c r="U70" s="133"/>
      <c r="V70" s="61"/>
      <c r="W70" s="61"/>
      <c r="X70" s="133"/>
    </row>
    <row r="71" spans="1:24" s="9" customFormat="1" ht="71.25" customHeight="1">
      <c r="A71" s="142" t="s">
        <v>64</v>
      </c>
      <c r="B71" s="148" t="s">
        <v>82</v>
      </c>
      <c r="C71" s="139" t="s">
        <v>91</v>
      </c>
      <c r="D71" s="142" t="s">
        <v>12</v>
      </c>
      <c r="E71" s="133">
        <v>0</v>
      </c>
      <c r="F71" s="133"/>
      <c r="G71" s="61">
        <v>0.2</v>
      </c>
      <c r="H71" s="61">
        <v>1</v>
      </c>
      <c r="I71" s="133"/>
      <c r="J71" s="133">
        <v>0</v>
      </c>
      <c r="K71" s="133"/>
      <c r="L71" s="61">
        <v>0.2</v>
      </c>
      <c r="M71" s="61">
        <v>1</v>
      </c>
      <c r="N71" s="133"/>
      <c r="O71" s="133">
        <v>0</v>
      </c>
      <c r="P71" s="133"/>
      <c r="Q71" s="61">
        <v>0.2</v>
      </c>
      <c r="R71" s="61">
        <v>1</v>
      </c>
      <c r="S71" s="133"/>
      <c r="T71" s="133">
        <v>0</v>
      </c>
      <c r="U71" s="133"/>
      <c r="V71" s="61">
        <v>0.2</v>
      </c>
      <c r="W71" s="61">
        <v>1</v>
      </c>
      <c r="X71" s="133"/>
    </row>
    <row r="72" spans="1:24" s="9" customFormat="1" ht="21.75" customHeight="1">
      <c r="A72" s="147"/>
      <c r="B72" s="149"/>
      <c r="C72" s="139"/>
      <c r="D72" s="143"/>
      <c r="E72" s="133"/>
      <c r="F72" s="133"/>
      <c r="G72" s="61"/>
      <c r="H72" s="61"/>
      <c r="I72" s="133"/>
      <c r="J72" s="133"/>
      <c r="K72" s="133"/>
      <c r="L72" s="61"/>
      <c r="M72" s="61"/>
      <c r="N72" s="133"/>
      <c r="O72" s="133"/>
      <c r="P72" s="133"/>
      <c r="Q72" s="61"/>
      <c r="R72" s="61"/>
      <c r="S72" s="133"/>
      <c r="T72" s="133"/>
      <c r="U72" s="133"/>
      <c r="V72" s="61"/>
      <c r="W72" s="61"/>
      <c r="X72" s="133"/>
    </row>
    <row r="73" spans="1:24" s="9" customFormat="1" ht="87.75" customHeight="1">
      <c r="A73" s="147"/>
      <c r="B73" s="149"/>
      <c r="C73" s="139" t="s">
        <v>92</v>
      </c>
      <c r="D73" s="142" t="s">
        <v>12</v>
      </c>
      <c r="E73" s="133">
        <v>0</v>
      </c>
      <c r="F73" s="133"/>
      <c r="G73" s="61">
        <v>0.2</v>
      </c>
      <c r="H73" s="61"/>
      <c r="I73" s="133"/>
      <c r="J73" s="133">
        <v>0</v>
      </c>
      <c r="K73" s="133"/>
      <c r="L73" s="61">
        <v>0.2</v>
      </c>
      <c r="M73" s="61"/>
      <c r="N73" s="133"/>
      <c r="O73" s="133">
        <v>0</v>
      </c>
      <c r="P73" s="133"/>
      <c r="Q73" s="61">
        <v>0.2</v>
      </c>
      <c r="R73" s="61"/>
      <c r="S73" s="133"/>
      <c r="T73" s="133">
        <v>0</v>
      </c>
      <c r="U73" s="133"/>
      <c r="V73" s="61">
        <v>0.2</v>
      </c>
      <c r="W73" s="61"/>
      <c r="X73" s="133"/>
    </row>
    <row r="74" spans="1:24" s="9" customFormat="1" ht="7.5" customHeight="1">
      <c r="A74" s="143"/>
      <c r="B74" s="150"/>
      <c r="C74" s="139"/>
      <c r="D74" s="143"/>
      <c r="E74" s="133"/>
      <c r="F74" s="133"/>
      <c r="G74" s="61"/>
      <c r="H74" s="61"/>
      <c r="I74" s="133"/>
      <c r="J74" s="133"/>
      <c r="K74" s="133"/>
      <c r="L74" s="61"/>
      <c r="M74" s="61"/>
      <c r="N74" s="133"/>
      <c r="O74" s="133"/>
      <c r="P74" s="133"/>
      <c r="Q74" s="61"/>
      <c r="R74" s="61"/>
      <c r="S74" s="133"/>
      <c r="T74" s="133"/>
      <c r="U74" s="133"/>
      <c r="V74" s="61"/>
      <c r="W74" s="61"/>
      <c r="X74" s="133"/>
    </row>
    <row r="75" spans="1:24" s="9" customFormat="1" ht="257.25" customHeight="1">
      <c r="A75" s="60" t="s">
        <v>5</v>
      </c>
      <c r="B75" s="14" t="s">
        <v>83</v>
      </c>
      <c r="C75" s="62" t="s">
        <v>93</v>
      </c>
      <c r="D75" s="61" t="s">
        <v>6</v>
      </c>
      <c r="E75" s="61">
        <v>0</v>
      </c>
      <c r="F75" s="61"/>
      <c r="G75" s="61"/>
      <c r="H75" s="61">
        <v>1</v>
      </c>
      <c r="I75" s="61"/>
      <c r="J75" s="61">
        <v>0</v>
      </c>
      <c r="K75" s="61"/>
      <c r="L75" s="61"/>
      <c r="M75" s="61">
        <v>1</v>
      </c>
      <c r="N75" s="61"/>
      <c r="O75" s="61">
        <v>0</v>
      </c>
      <c r="P75" s="61"/>
      <c r="Q75" s="61"/>
      <c r="R75" s="61">
        <v>1</v>
      </c>
      <c r="S75" s="61"/>
      <c r="T75" s="61">
        <v>0</v>
      </c>
      <c r="U75" s="61"/>
      <c r="V75" s="61"/>
      <c r="W75" s="61">
        <v>1</v>
      </c>
      <c r="X75" s="61"/>
    </row>
    <row r="76" spans="1:24" ht="60">
      <c r="A76" s="145" t="s">
        <v>84</v>
      </c>
      <c r="B76" s="123" t="s">
        <v>80</v>
      </c>
      <c r="C76" s="15" t="s">
        <v>95</v>
      </c>
      <c r="D76" s="61" t="s">
        <v>12</v>
      </c>
      <c r="E76" s="16">
        <v>0</v>
      </c>
      <c r="F76" s="16"/>
      <c r="G76" s="16">
        <v>0.24</v>
      </c>
      <c r="H76" s="16">
        <v>1</v>
      </c>
      <c r="I76" s="16"/>
      <c r="J76" s="16">
        <v>0</v>
      </c>
      <c r="K76" s="16"/>
      <c r="L76" s="16">
        <v>0.24</v>
      </c>
      <c r="M76" s="16">
        <v>1</v>
      </c>
      <c r="N76" s="16"/>
      <c r="O76" s="16">
        <v>0</v>
      </c>
      <c r="P76" s="16"/>
      <c r="Q76" s="16">
        <v>0.24</v>
      </c>
      <c r="R76" s="16">
        <v>1</v>
      </c>
      <c r="S76" s="16"/>
      <c r="T76" s="16">
        <v>0</v>
      </c>
      <c r="U76" s="16"/>
      <c r="V76" s="16">
        <v>0.24</v>
      </c>
      <c r="W76" s="16">
        <v>1</v>
      </c>
      <c r="X76" s="16"/>
    </row>
    <row r="77" spans="1:24" ht="45">
      <c r="A77" s="146"/>
      <c r="B77" s="123"/>
      <c r="C77" s="22" t="s">
        <v>94</v>
      </c>
      <c r="D77" s="63" t="s">
        <v>12</v>
      </c>
      <c r="E77" s="23">
        <v>133301</v>
      </c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>
        <v>82887.8</v>
      </c>
      <c r="U77" s="23"/>
      <c r="V77" s="23"/>
      <c r="W77" s="23"/>
      <c r="X77" s="23"/>
    </row>
    <row r="78" spans="1:24" s="25" customFormat="1" ht="28.5">
      <c r="B78" s="26" t="s">
        <v>365</v>
      </c>
      <c r="C78" s="26"/>
      <c r="D78" s="27"/>
      <c r="E78" s="27"/>
      <c r="F78" s="27"/>
      <c r="G78" s="27">
        <f>G15+G25+G35+G40+G50+G57+G64</f>
        <v>109.41999999999999</v>
      </c>
      <c r="H78" s="27"/>
      <c r="I78" s="27"/>
      <c r="J78" s="27"/>
      <c r="K78" s="27"/>
      <c r="L78" s="27">
        <f>L15+L25+L35+L40+L50+L57+L64</f>
        <v>103.12</v>
      </c>
      <c r="M78" s="27"/>
      <c r="N78" s="27"/>
      <c r="O78" s="27"/>
      <c r="P78" s="27"/>
      <c r="Q78" s="27">
        <f>Q15+Q25+Q35+Q40+Q50+Q57+Q64</f>
        <v>93.12</v>
      </c>
      <c r="R78" s="27"/>
      <c r="S78" s="27"/>
      <c r="T78" s="27"/>
      <c r="U78" s="27"/>
      <c r="V78" s="27">
        <f>V15+V25+V35+V40+V50+V57+V64</f>
        <v>94.12</v>
      </c>
      <c r="W78" s="27"/>
      <c r="X78" s="27"/>
    </row>
  </sheetData>
  <mergeCells count="146">
    <mergeCell ref="B40:C40"/>
    <mergeCell ref="T73:T74"/>
    <mergeCell ref="U73:U74"/>
    <mergeCell ref="X73:X74"/>
    <mergeCell ref="U69:U70"/>
    <mergeCell ref="X69:X70"/>
    <mergeCell ref="T71:T72"/>
    <mergeCell ref="U71:U72"/>
    <mergeCell ref="X71:X72"/>
    <mergeCell ref="T65:T66"/>
    <mergeCell ref="U65:U66"/>
    <mergeCell ref="X65:X66"/>
    <mergeCell ref="T67:T68"/>
    <mergeCell ref="U67:U68"/>
    <mergeCell ref="X67:X68"/>
    <mergeCell ref="U52:U55"/>
    <mergeCell ref="X52:X55"/>
    <mergeCell ref="U58:U59"/>
    <mergeCell ref="X58:X59"/>
    <mergeCell ref="U60:U61"/>
    <mergeCell ref="X60:X61"/>
    <mergeCell ref="J73:J74"/>
    <mergeCell ref="K73:K74"/>
    <mergeCell ref="N73:N74"/>
    <mergeCell ref="T13:X13"/>
    <mergeCell ref="T36:T37"/>
    <mergeCell ref="U36:U39"/>
    <mergeCell ref="X36:X39"/>
    <mergeCell ref="T38:T39"/>
    <mergeCell ref="O71:O72"/>
    <mergeCell ref="P71:P72"/>
    <mergeCell ref="S71:S72"/>
    <mergeCell ref="O73:O74"/>
    <mergeCell ref="P73:P74"/>
    <mergeCell ref="S73:S74"/>
    <mergeCell ref="S65:S66"/>
    <mergeCell ref="O67:O68"/>
    <mergeCell ref="P67:P68"/>
    <mergeCell ref="S67:S68"/>
    <mergeCell ref="P69:P70"/>
    <mergeCell ref="S69:S70"/>
    <mergeCell ref="O13:S13"/>
    <mergeCell ref="O36:O37"/>
    <mergeCell ref="P36:P39"/>
    <mergeCell ref="S36:S39"/>
    <mergeCell ref="O38:O39"/>
    <mergeCell ref="P52:P55"/>
    <mergeCell ref="S52:S55"/>
    <mergeCell ref="P58:P59"/>
    <mergeCell ref="S58:S59"/>
    <mergeCell ref="P60:P61"/>
    <mergeCell ref="S60:S61"/>
    <mergeCell ref="O65:O66"/>
    <mergeCell ref="P65:P66"/>
    <mergeCell ref="K69:K70"/>
    <mergeCell ref="N69:N70"/>
    <mergeCell ref="J71:J72"/>
    <mergeCell ref="K71:K72"/>
    <mergeCell ref="N71:N72"/>
    <mergeCell ref="J65:J66"/>
    <mergeCell ref="K65:K66"/>
    <mergeCell ref="N65:N66"/>
    <mergeCell ref="J67:J68"/>
    <mergeCell ref="K67:K68"/>
    <mergeCell ref="N67:N68"/>
    <mergeCell ref="K52:K55"/>
    <mergeCell ref="N52:N55"/>
    <mergeCell ref="K58:K59"/>
    <mergeCell ref="N58:N59"/>
    <mergeCell ref="K60:K61"/>
    <mergeCell ref="N60:N61"/>
    <mergeCell ref="E13:I13"/>
    <mergeCell ref="J13:N13"/>
    <mergeCell ref="J36:J37"/>
    <mergeCell ref="K36:K39"/>
    <mergeCell ref="N36:N39"/>
    <mergeCell ref="J38:J39"/>
    <mergeCell ref="A76:A77"/>
    <mergeCell ref="A71:A74"/>
    <mergeCell ref="B71:B74"/>
    <mergeCell ref="A65:A68"/>
    <mergeCell ref="B65:B68"/>
    <mergeCell ref="A69:A70"/>
    <mergeCell ref="B69:B70"/>
    <mergeCell ref="C67:C68"/>
    <mergeCell ref="A20:A23"/>
    <mergeCell ref="B20:B23"/>
    <mergeCell ref="A32:A33"/>
    <mergeCell ref="B32:B33"/>
    <mergeCell ref="A30:A31"/>
    <mergeCell ref="B30:B31"/>
    <mergeCell ref="A28:A29"/>
    <mergeCell ref="B28:B29"/>
    <mergeCell ref="B26:B27"/>
    <mergeCell ref="A26:A27"/>
    <mergeCell ref="A36:A39"/>
    <mergeCell ref="A48:A49"/>
    <mergeCell ref="A41:A47"/>
    <mergeCell ref="A58:A61"/>
    <mergeCell ref="A51:A55"/>
    <mergeCell ref="C71:C72"/>
    <mergeCell ref="C51:C55"/>
    <mergeCell ref="F73:F74"/>
    <mergeCell ref="I73:I74"/>
    <mergeCell ref="C73:C74"/>
    <mergeCell ref="E73:E74"/>
    <mergeCell ref="D73:D74"/>
    <mergeCell ref="F65:F66"/>
    <mergeCell ref="I65:I66"/>
    <mergeCell ref="D67:D68"/>
    <mergeCell ref="D65:D66"/>
    <mergeCell ref="D71:D72"/>
    <mergeCell ref="F52:F55"/>
    <mergeCell ref="I52:I55"/>
    <mergeCell ref="E71:E72"/>
    <mergeCell ref="I71:I72"/>
    <mergeCell ref="F71:F72"/>
    <mergeCell ref="F69:F70"/>
    <mergeCell ref="I69:I70"/>
    <mergeCell ref="F67:F68"/>
    <mergeCell ref="I67:I68"/>
    <mergeCell ref="E67:E68"/>
    <mergeCell ref="B76:B77"/>
    <mergeCell ref="A16:A17"/>
    <mergeCell ref="B16:B17"/>
    <mergeCell ref="A18:A19"/>
    <mergeCell ref="B18:B19"/>
    <mergeCell ref="E36:E37"/>
    <mergeCell ref="F36:F39"/>
    <mergeCell ref="I36:I39"/>
    <mergeCell ref="C38:C39"/>
    <mergeCell ref="E38:E39"/>
    <mergeCell ref="F60:F61"/>
    <mergeCell ref="B36:B39"/>
    <mergeCell ref="C36:C37"/>
    <mergeCell ref="D36:D37"/>
    <mergeCell ref="D38:D39"/>
    <mergeCell ref="F58:F59"/>
    <mergeCell ref="I58:I59"/>
    <mergeCell ref="B41:B47"/>
    <mergeCell ref="B48:B49"/>
    <mergeCell ref="C65:C66"/>
    <mergeCell ref="E65:E66"/>
    <mergeCell ref="B58:B61"/>
    <mergeCell ref="I60:I61"/>
    <mergeCell ref="B51:B55"/>
  </mergeCells>
  <hyperlinks>
    <hyperlink ref="B41" r:id="rId1" display="http://bus.gov.ru/"/>
  </hyperlinks>
  <pageMargins left="0.31496062992125984" right="0.31496062992125984" top="0.35433070866141736" bottom="0.15748031496062992" header="0.31496062992125984" footer="0.31496062992125984"/>
  <pageSetup paperSize="9" scale="43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0"/>
  <sheetViews>
    <sheetView topLeftCell="N1" workbookViewId="0">
      <selection activeCell="S29" sqref="S29"/>
    </sheetView>
  </sheetViews>
  <sheetFormatPr defaultRowHeight="15"/>
  <cols>
    <col min="1" max="13" width="0" style="35" hidden="1" customWidth="1"/>
    <col min="14" max="16384" width="9.140625" style="35"/>
  </cols>
  <sheetData>
    <row r="1" spans="1:10">
      <c r="A1" s="160" t="s">
        <v>121</v>
      </c>
      <c r="B1" s="160"/>
      <c r="C1" s="160"/>
      <c r="D1" s="160"/>
      <c r="E1" s="160"/>
      <c r="F1" s="160"/>
      <c r="G1" s="28"/>
      <c r="H1" s="28"/>
      <c r="I1" s="28"/>
      <c r="J1" s="28"/>
    </row>
    <row r="2" spans="1:10">
      <c r="A2" s="29" t="s">
        <v>122</v>
      </c>
      <c r="B2" s="28"/>
      <c r="C2" s="28"/>
      <c r="D2" s="28"/>
      <c r="E2" s="28"/>
      <c r="F2" s="28"/>
      <c r="G2" s="28"/>
      <c r="H2" s="28"/>
      <c r="I2" s="28"/>
      <c r="J2" s="28"/>
    </row>
    <row r="3" spans="1:10">
      <c r="A3" s="30"/>
      <c r="B3" s="31"/>
      <c r="C3" s="31"/>
      <c r="D3" s="31"/>
      <c r="E3" s="31"/>
      <c r="F3" s="31"/>
      <c r="G3" s="31"/>
      <c r="H3" s="31"/>
      <c r="I3" s="31"/>
      <c r="J3" s="31"/>
    </row>
    <row r="4" spans="1:10">
      <c r="A4" s="30" t="s">
        <v>123</v>
      </c>
      <c r="B4" s="31"/>
      <c r="C4" s="31"/>
      <c r="D4" s="31"/>
      <c r="E4" s="32"/>
      <c r="F4" s="31"/>
      <c r="G4" s="32"/>
      <c r="H4" s="32"/>
      <c r="I4" s="31"/>
      <c r="J4" s="31"/>
    </row>
    <row r="5" spans="1:10">
      <c r="A5" s="28" t="s">
        <v>124</v>
      </c>
      <c r="B5" s="28"/>
      <c r="C5" s="28"/>
      <c r="D5" s="28"/>
      <c r="E5" s="28"/>
      <c r="F5" s="28"/>
      <c r="G5" s="28"/>
      <c r="H5" s="28"/>
      <c r="I5" s="28"/>
      <c r="J5" s="28"/>
    </row>
    <row r="6" spans="1:10">
      <c r="A6" s="158"/>
      <c r="B6" s="159"/>
      <c r="C6" s="159"/>
      <c r="D6" s="159"/>
      <c r="E6" s="159"/>
      <c r="F6" s="159"/>
      <c r="G6" s="159"/>
      <c r="H6" s="159"/>
      <c r="I6" s="33"/>
      <c r="J6" s="33"/>
    </row>
    <row r="7" spans="1:10">
      <c r="A7" s="158" t="s">
        <v>125</v>
      </c>
      <c r="B7" s="159"/>
      <c r="C7" s="159"/>
      <c r="D7" s="159"/>
      <c r="E7" s="159"/>
      <c r="F7" s="159"/>
      <c r="G7" s="159"/>
    </row>
    <row r="8" spans="1:10">
      <c r="A8" s="158" t="s">
        <v>126</v>
      </c>
      <c r="B8" s="159"/>
      <c r="C8" s="159"/>
      <c r="D8" s="159"/>
      <c r="E8" s="159"/>
      <c r="F8" s="159"/>
      <c r="G8" s="159"/>
    </row>
    <row r="9" spans="1:10">
      <c r="A9" s="158" t="s">
        <v>127</v>
      </c>
      <c r="B9" s="159"/>
      <c r="C9" s="159"/>
      <c r="D9" s="159"/>
      <c r="E9" s="159"/>
      <c r="F9" s="159"/>
      <c r="G9" s="159"/>
    </row>
    <row r="10" spans="1:10">
      <c r="A10" s="158" t="s">
        <v>128</v>
      </c>
      <c r="B10" s="159"/>
      <c r="C10" s="159"/>
      <c r="D10" s="159"/>
      <c r="E10" s="159"/>
      <c r="F10" s="159"/>
      <c r="G10" s="159"/>
    </row>
    <row r="11" spans="1:10">
      <c r="A11" s="158"/>
      <c r="B11" s="159"/>
      <c r="C11" s="159"/>
      <c r="D11" s="159"/>
      <c r="E11" s="159"/>
      <c r="F11" s="159"/>
      <c r="G11" s="159"/>
    </row>
    <row r="12" spans="1:10">
      <c r="A12" s="34" t="s">
        <v>12</v>
      </c>
      <c r="B12" s="34"/>
      <c r="C12" s="34"/>
      <c r="D12" s="34"/>
      <c r="E12" s="34"/>
      <c r="F12" s="34"/>
      <c r="G12" s="34"/>
      <c r="H12" s="34"/>
      <c r="I12" s="28"/>
      <c r="J12" s="28"/>
    </row>
    <row r="13" spans="1:10" ht="31.5">
      <c r="A13" s="36" t="s">
        <v>129</v>
      </c>
      <c r="B13" s="36" t="s">
        <v>130</v>
      </c>
      <c r="C13" s="36" t="s">
        <v>131</v>
      </c>
    </row>
    <row r="14" spans="1:10">
      <c r="A14" s="37" t="s">
        <v>132</v>
      </c>
      <c r="B14" s="37"/>
      <c r="C14" s="38">
        <v>663641</v>
      </c>
    </row>
    <row r="15" spans="1:10">
      <c r="A15" s="39" t="s">
        <v>133</v>
      </c>
      <c r="B15" s="39"/>
      <c r="C15" s="40">
        <v>137172</v>
      </c>
      <c r="D15" s="41">
        <f>C15-C104</f>
        <v>92122</v>
      </c>
      <c r="E15" s="35">
        <v>92122</v>
      </c>
    </row>
    <row r="16" spans="1:10" ht="22.5">
      <c r="A16" s="39" t="s">
        <v>133</v>
      </c>
      <c r="B16" s="39" t="s">
        <v>134</v>
      </c>
      <c r="C16" s="40">
        <v>913</v>
      </c>
    </row>
    <row r="17" spans="1:3" ht="22.5">
      <c r="A17" s="39" t="s">
        <v>133</v>
      </c>
      <c r="B17" s="39" t="s">
        <v>135</v>
      </c>
      <c r="C17" s="40">
        <v>494</v>
      </c>
    </row>
    <row r="18" spans="1:3" ht="22.5">
      <c r="A18" s="39" t="s">
        <v>133</v>
      </c>
      <c r="B18" s="39" t="s">
        <v>136</v>
      </c>
      <c r="C18" s="40">
        <v>494</v>
      </c>
    </row>
    <row r="19" spans="1:3" ht="22.5">
      <c r="A19" s="39" t="s">
        <v>133</v>
      </c>
      <c r="B19" s="39" t="s">
        <v>137</v>
      </c>
      <c r="C19" s="40">
        <v>494</v>
      </c>
    </row>
    <row r="20" spans="1:3" ht="22.5">
      <c r="A20" s="58" t="s">
        <v>133</v>
      </c>
      <c r="B20" s="58" t="s">
        <v>137</v>
      </c>
      <c r="C20" s="59">
        <v>494</v>
      </c>
    </row>
    <row r="21" spans="1:3" ht="22.5">
      <c r="A21" s="39" t="s">
        <v>133</v>
      </c>
      <c r="B21" s="39" t="s">
        <v>138</v>
      </c>
      <c r="C21" s="40">
        <v>419</v>
      </c>
    </row>
    <row r="22" spans="1:3" ht="22.5">
      <c r="A22" s="39" t="s">
        <v>133</v>
      </c>
      <c r="B22" s="39" t="s">
        <v>139</v>
      </c>
      <c r="C22" s="40">
        <v>419</v>
      </c>
    </row>
    <row r="23" spans="1:3" ht="22.5">
      <c r="A23" s="39" t="s">
        <v>133</v>
      </c>
      <c r="B23" s="39" t="s">
        <v>140</v>
      </c>
      <c r="C23" s="40">
        <v>419</v>
      </c>
    </row>
    <row r="24" spans="1:3" ht="22.5">
      <c r="A24" s="58" t="s">
        <v>133</v>
      </c>
      <c r="B24" s="58" t="s">
        <v>140</v>
      </c>
      <c r="C24" s="59">
        <v>419</v>
      </c>
    </row>
    <row r="25" spans="1:3" ht="22.5">
      <c r="A25" s="39" t="s">
        <v>133</v>
      </c>
      <c r="B25" s="39" t="s">
        <v>141</v>
      </c>
      <c r="C25" s="40">
        <v>5057</v>
      </c>
    </row>
    <row r="26" spans="1:3" ht="22.5">
      <c r="A26" s="39" t="s">
        <v>133</v>
      </c>
      <c r="B26" s="39" t="s">
        <v>142</v>
      </c>
      <c r="C26" s="40">
        <v>5057</v>
      </c>
    </row>
    <row r="27" spans="1:3" ht="22.5">
      <c r="A27" s="39" t="s">
        <v>133</v>
      </c>
      <c r="B27" s="39" t="s">
        <v>143</v>
      </c>
      <c r="C27" s="40">
        <v>5057</v>
      </c>
    </row>
    <row r="28" spans="1:3" ht="22.5">
      <c r="A28" s="39" t="s">
        <v>133</v>
      </c>
      <c r="B28" s="39" t="s">
        <v>144</v>
      </c>
      <c r="C28" s="40">
        <v>5057</v>
      </c>
    </row>
    <row r="29" spans="1:3" ht="22.5">
      <c r="A29" s="58" t="s">
        <v>133</v>
      </c>
      <c r="B29" s="58" t="s">
        <v>144</v>
      </c>
      <c r="C29" s="59">
        <v>5057</v>
      </c>
    </row>
    <row r="30" spans="1:3" ht="22.5">
      <c r="A30" s="39" t="s">
        <v>133</v>
      </c>
      <c r="B30" s="39" t="s">
        <v>145</v>
      </c>
      <c r="C30" s="40">
        <v>84627</v>
      </c>
    </row>
    <row r="31" spans="1:3" ht="22.5">
      <c r="A31" s="39" t="s">
        <v>133</v>
      </c>
      <c r="B31" s="39" t="s">
        <v>146</v>
      </c>
      <c r="C31" s="40">
        <v>5110</v>
      </c>
    </row>
    <row r="32" spans="1:3" ht="22.5">
      <c r="A32" s="39" t="s">
        <v>133</v>
      </c>
      <c r="B32" s="39" t="s">
        <v>147</v>
      </c>
      <c r="C32" s="40">
        <v>724</v>
      </c>
    </row>
    <row r="33" spans="1:3" ht="22.5">
      <c r="A33" s="39" t="s">
        <v>133</v>
      </c>
      <c r="B33" s="39" t="s">
        <v>148</v>
      </c>
      <c r="C33" s="40">
        <v>724</v>
      </c>
    </row>
    <row r="34" spans="1:3" ht="22.5">
      <c r="A34" s="58" t="s">
        <v>133</v>
      </c>
      <c r="B34" s="58" t="s">
        <v>148</v>
      </c>
      <c r="C34" s="59">
        <v>724</v>
      </c>
    </row>
    <row r="35" spans="1:3" ht="22.5">
      <c r="A35" s="39" t="s">
        <v>133</v>
      </c>
      <c r="B35" s="39" t="s">
        <v>149</v>
      </c>
      <c r="C35" s="40">
        <v>1733</v>
      </c>
    </row>
    <row r="36" spans="1:3" ht="22.5">
      <c r="A36" s="39" t="s">
        <v>133</v>
      </c>
      <c r="B36" s="39" t="s">
        <v>150</v>
      </c>
      <c r="C36" s="40">
        <v>1733</v>
      </c>
    </row>
    <row r="37" spans="1:3" ht="22.5">
      <c r="A37" s="58" t="s">
        <v>133</v>
      </c>
      <c r="B37" s="58" t="s">
        <v>150</v>
      </c>
      <c r="C37" s="59">
        <v>1733</v>
      </c>
    </row>
    <row r="38" spans="1:3" ht="22.5">
      <c r="A38" s="39" t="s">
        <v>133</v>
      </c>
      <c r="B38" s="39" t="s">
        <v>151</v>
      </c>
      <c r="C38" s="40">
        <v>2654</v>
      </c>
    </row>
    <row r="39" spans="1:3" ht="22.5">
      <c r="A39" s="39" t="s">
        <v>133</v>
      </c>
      <c r="B39" s="39" t="s">
        <v>152</v>
      </c>
      <c r="C39" s="40">
        <v>2654</v>
      </c>
    </row>
    <row r="40" spans="1:3" ht="22.5">
      <c r="A40" s="58" t="s">
        <v>133</v>
      </c>
      <c r="B40" s="58" t="s">
        <v>152</v>
      </c>
      <c r="C40" s="59">
        <v>2654</v>
      </c>
    </row>
    <row r="41" spans="1:3" ht="22.5">
      <c r="A41" s="39" t="s">
        <v>133</v>
      </c>
      <c r="B41" s="39" t="s">
        <v>153</v>
      </c>
      <c r="C41" s="40">
        <v>16184</v>
      </c>
    </row>
    <row r="42" spans="1:3" ht="22.5">
      <c r="A42" s="39" t="s">
        <v>133</v>
      </c>
      <c r="B42" s="39" t="s">
        <v>154</v>
      </c>
      <c r="C42" s="40">
        <v>8927</v>
      </c>
    </row>
    <row r="43" spans="1:3" ht="22.5">
      <c r="A43" s="39" t="s">
        <v>133</v>
      </c>
      <c r="B43" s="39" t="s">
        <v>155</v>
      </c>
      <c r="C43" s="40">
        <v>4462</v>
      </c>
    </row>
    <row r="44" spans="1:3" ht="22.5">
      <c r="A44" s="58" t="s">
        <v>133</v>
      </c>
      <c r="B44" s="58" t="s">
        <v>155</v>
      </c>
      <c r="C44" s="59">
        <v>4462</v>
      </c>
    </row>
    <row r="45" spans="1:3" ht="22.5">
      <c r="A45" s="39" t="s">
        <v>133</v>
      </c>
      <c r="B45" s="39" t="s">
        <v>156</v>
      </c>
      <c r="C45" s="40">
        <v>4465</v>
      </c>
    </row>
    <row r="46" spans="1:3" ht="22.5">
      <c r="A46" s="58" t="s">
        <v>133</v>
      </c>
      <c r="B46" s="58" t="s">
        <v>156</v>
      </c>
      <c r="C46" s="59">
        <v>4465</v>
      </c>
    </row>
    <row r="47" spans="1:3" ht="22.5">
      <c r="A47" s="39" t="s">
        <v>133</v>
      </c>
      <c r="B47" s="39" t="s">
        <v>157</v>
      </c>
      <c r="C47" s="40">
        <v>5727</v>
      </c>
    </row>
    <row r="48" spans="1:3" ht="22.5">
      <c r="A48" s="39" t="s">
        <v>133</v>
      </c>
      <c r="B48" s="39" t="s">
        <v>158</v>
      </c>
      <c r="C48" s="40">
        <v>5154</v>
      </c>
    </row>
    <row r="49" spans="1:3" ht="22.5">
      <c r="A49" s="58" t="s">
        <v>133</v>
      </c>
      <c r="B49" s="58" t="s">
        <v>158</v>
      </c>
      <c r="C49" s="59">
        <v>5154</v>
      </c>
    </row>
    <row r="50" spans="1:3" ht="22.5">
      <c r="A50" s="39" t="s">
        <v>133</v>
      </c>
      <c r="B50" s="39" t="s">
        <v>159</v>
      </c>
      <c r="C50" s="40">
        <v>573</v>
      </c>
    </row>
    <row r="51" spans="1:3" ht="22.5">
      <c r="A51" s="58" t="s">
        <v>133</v>
      </c>
      <c r="B51" s="58" t="s">
        <v>159</v>
      </c>
      <c r="C51" s="59">
        <v>573</v>
      </c>
    </row>
    <row r="52" spans="1:3" ht="22.5">
      <c r="A52" s="39" t="s">
        <v>133</v>
      </c>
      <c r="B52" s="39" t="s">
        <v>160</v>
      </c>
      <c r="C52" s="40">
        <v>1530</v>
      </c>
    </row>
    <row r="53" spans="1:3" ht="22.5">
      <c r="A53" s="39" t="s">
        <v>133</v>
      </c>
      <c r="B53" s="39" t="s">
        <v>161</v>
      </c>
      <c r="C53" s="40">
        <v>1377</v>
      </c>
    </row>
    <row r="54" spans="1:3" ht="22.5">
      <c r="A54" s="58" t="s">
        <v>133</v>
      </c>
      <c r="B54" s="58" t="s">
        <v>161</v>
      </c>
      <c r="C54" s="59">
        <v>1377</v>
      </c>
    </row>
    <row r="55" spans="1:3" ht="22.5">
      <c r="A55" s="39" t="s">
        <v>133</v>
      </c>
      <c r="B55" s="39" t="s">
        <v>162</v>
      </c>
      <c r="C55" s="40">
        <v>153</v>
      </c>
    </row>
    <row r="56" spans="1:3" ht="22.5">
      <c r="A56" s="58" t="s">
        <v>133</v>
      </c>
      <c r="B56" s="58" t="s">
        <v>162</v>
      </c>
      <c r="C56" s="59">
        <v>153</v>
      </c>
    </row>
    <row r="57" spans="1:3" ht="22.5">
      <c r="A57" s="39" t="s">
        <v>133</v>
      </c>
      <c r="B57" s="39" t="s">
        <v>163</v>
      </c>
      <c r="C57" s="40">
        <v>2737</v>
      </c>
    </row>
    <row r="58" spans="1:3" ht="22.5">
      <c r="A58" s="39" t="s">
        <v>133</v>
      </c>
      <c r="B58" s="39" t="s">
        <v>164</v>
      </c>
      <c r="C58" s="40">
        <v>403</v>
      </c>
    </row>
    <row r="59" spans="1:3" ht="22.5">
      <c r="A59" s="39" t="s">
        <v>133</v>
      </c>
      <c r="B59" s="39" t="s">
        <v>165</v>
      </c>
      <c r="C59" s="40">
        <v>403</v>
      </c>
    </row>
    <row r="60" spans="1:3" ht="22.5">
      <c r="A60" s="58" t="s">
        <v>133</v>
      </c>
      <c r="B60" s="58" t="s">
        <v>165</v>
      </c>
      <c r="C60" s="59">
        <v>403</v>
      </c>
    </row>
    <row r="61" spans="1:3" ht="22.5">
      <c r="A61" s="39" t="s">
        <v>133</v>
      </c>
      <c r="B61" s="39" t="s">
        <v>166</v>
      </c>
      <c r="C61" s="40">
        <v>2334</v>
      </c>
    </row>
    <row r="62" spans="1:3" ht="22.5">
      <c r="A62" s="39" t="s">
        <v>133</v>
      </c>
      <c r="B62" s="39" t="s">
        <v>167</v>
      </c>
      <c r="C62" s="40">
        <v>2334</v>
      </c>
    </row>
    <row r="63" spans="1:3" ht="22.5">
      <c r="A63" s="58" t="s">
        <v>133</v>
      </c>
      <c r="B63" s="58" t="s">
        <v>167</v>
      </c>
      <c r="C63" s="59">
        <v>2334</v>
      </c>
    </row>
    <row r="64" spans="1:3" ht="22.5">
      <c r="A64" s="39" t="s">
        <v>133</v>
      </c>
      <c r="B64" s="39" t="s">
        <v>168</v>
      </c>
      <c r="C64" s="40">
        <v>60596</v>
      </c>
    </row>
    <row r="65" spans="1:3" ht="22.5">
      <c r="A65" s="39" t="s">
        <v>133</v>
      </c>
      <c r="B65" s="39" t="s">
        <v>169</v>
      </c>
      <c r="C65" s="40">
        <v>60596</v>
      </c>
    </row>
    <row r="66" spans="1:3" ht="22.5">
      <c r="A66" s="39" t="s">
        <v>133</v>
      </c>
      <c r="B66" s="39" t="s">
        <v>170</v>
      </c>
      <c r="C66" s="40">
        <v>6386</v>
      </c>
    </row>
    <row r="67" spans="1:3" ht="22.5">
      <c r="A67" s="58" t="s">
        <v>133</v>
      </c>
      <c r="B67" s="58" t="s">
        <v>170</v>
      </c>
      <c r="C67" s="59">
        <v>6386</v>
      </c>
    </row>
    <row r="68" spans="1:3" ht="22.5">
      <c r="A68" s="39" t="s">
        <v>133</v>
      </c>
      <c r="B68" s="39" t="s">
        <v>171</v>
      </c>
      <c r="C68" s="40">
        <v>51500</v>
      </c>
    </row>
    <row r="69" spans="1:3" ht="22.5">
      <c r="A69" s="58" t="s">
        <v>133</v>
      </c>
      <c r="B69" s="58" t="s">
        <v>171</v>
      </c>
      <c r="C69" s="59">
        <v>51500</v>
      </c>
    </row>
    <row r="70" spans="1:3" ht="22.5">
      <c r="A70" s="39" t="s">
        <v>133</v>
      </c>
      <c r="B70" s="39" t="s">
        <v>172</v>
      </c>
      <c r="C70" s="40">
        <v>2710</v>
      </c>
    </row>
    <row r="71" spans="1:3" ht="22.5">
      <c r="A71" s="58" t="s">
        <v>133</v>
      </c>
      <c r="B71" s="58" t="s">
        <v>172</v>
      </c>
      <c r="C71" s="59">
        <v>2710</v>
      </c>
    </row>
    <row r="72" spans="1:3" ht="22.5">
      <c r="A72" s="39" t="s">
        <v>133</v>
      </c>
      <c r="B72" s="39" t="s">
        <v>173</v>
      </c>
      <c r="C72" s="40">
        <v>1053</v>
      </c>
    </row>
    <row r="73" spans="1:3" ht="22.5">
      <c r="A73" s="39" t="s">
        <v>133</v>
      </c>
      <c r="B73" s="39" t="s">
        <v>174</v>
      </c>
      <c r="C73" s="40">
        <v>551</v>
      </c>
    </row>
    <row r="74" spans="1:3" ht="22.5">
      <c r="A74" s="39" t="s">
        <v>133</v>
      </c>
      <c r="B74" s="39" t="s">
        <v>175</v>
      </c>
      <c r="C74" s="40">
        <v>107</v>
      </c>
    </row>
    <row r="75" spans="1:3" ht="22.5">
      <c r="A75" s="39" t="s">
        <v>133</v>
      </c>
      <c r="B75" s="39" t="s">
        <v>176</v>
      </c>
      <c r="C75" s="40">
        <v>1</v>
      </c>
    </row>
    <row r="76" spans="1:3" ht="22.5">
      <c r="A76" s="58" t="s">
        <v>133</v>
      </c>
      <c r="B76" s="58" t="s">
        <v>176</v>
      </c>
      <c r="C76" s="59">
        <v>1</v>
      </c>
    </row>
    <row r="77" spans="1:3" ht="22.5">
      <c r="A77" s="39" t="s">
        <v>133</v>
      </c>
      <c r="B77" s="39" t="s">
        <v>177</v>
      </c>
      <c r="C77" s="40">
        <v>106</v>
      </c>
    </row>
    <row r="78" spans="1:3" ht="22.5">
      <c r="A78" s="58" t="s">
        <v>133</v>
      </c>
      <c r="B78" s="58" t="s">
        <v>177</v>
      </c>
      <c r="C78" s="59">
        <v>106</v>
      </c>
    </row>
    <row r="79" spans="1:3" ht="22.5">
      <c r="A79" s="39" t="s">
        <v>133</v>
      </c>
      <c r="B79" s="39" t="s">
        <v>178</v>
      </c>
      <c r="C79" s="40">
        <v>444</v>
      </c>
    </row>
    <row r="80" spans="1:3" ht="22.5">
      <c r="A80" s="39" t="s">
        <v>133</v>
      </c>
      <c r="B80" s="39" t="s">
        <v>179</v>
      </c>
      <c r="C80" s="40">
        <v>444</v>
      </c>
    </row>
    <row r="81" spans="1:3" ht="22.5">
      <c r="A81" s="58" t="s">
        <v>133</v>
      </c>
      <c r="B81" s="58" t="s">
        <v>179</v>
      </c>
      <c r="C81" s="59">
        <v>444</v>
      </c>
    </row>
    <row r="82" spans="1:3" ht="22.5">
      <c r="A82" s="39" t="s">
        <v>133</v>
      </c>
      <c r="B82" s="39" t="s">
        <v>180</v>
      </c>
      <c r="C82" s="40">
        <v>8</v>
      </c>
    </row>
    <row r="83" spans="1:3" ht="22.5">
      <c r="A83" s="39" t="s">
        <v>133</v>
      </c>
      <c r="B83" s="39" t="s">
        <v>181</v>
      </c>
      <c r="C83" s="40">
        <v>8</v>
      </c>
    </row>
    <row r="84" spans="1:3" ht="22.5">
      <c r="A84" s="39" t="s">
        <v>133</v>
      </c>
      <c r="B84" s="39" t="s">
        <v>182</v>
      </c>
      <c r="C84" s="40">
        <v>8</v>
      </c>
    </row>
    <row r="85" spans="1:3" ht="22.5">
      <c r="A85" s="58" t="s">
        <v>133</v>
      </c>
      <c r="B85" s="58" t="s">
        <v>182</v>
      </c>
      <c r="C85" s="59">
        <v>8</v>
      </c>
    </row>
    <row r="86" spans="1:3" ht="22.5">
      <c r="A86" s="39" t="s">
        <v>133</v>
      </c>
      <c r="B86" s="39" t="s">
        <v>183</v>
      </c>
      <c r="C86" s="40">
        <v>50</v>
      </c>
    </row>
    <row r="87" spans="1:3" ht="22.5">
      <c r="A87" s="39" t="s">
        <v>133</v>
      </c>
      <c r="B87" s="39" t="s">
        <v>184</v>
      </c>
      <c r="C87" s="40">
        <v>50</v>
      </c>
    </row>
    <row r="88" spans="1:3" ht="22.5">
      <c r="A88" s="39" t="s">
        <v>133</v>
      </c>
      <c r="B88" s="39" t="s">
        <v>185</v>
      </c>
      <c r="C88" s="40">
        <v>50</v>
      </c>
    </row>
    <row r="89" spans="1:3" ht="22.5">
      <c r="A89" s="58" t="s">
        <v>133</v>
      </c>
      <c r="B89" s="58" t="s">
        <v>185</v>
      </c>
      <c r="C89" s="59">
        <v>50</v>
      </c>
    </row>
    <row r="90" spans="1:3" ht="22.5">
      <c r="A90" s="39" t="s">
        <v>133</v>
      </c>
      <c r="B90" s="39" t="s">
        <v>186</v>
      </c>
      <c r="C90" s="40">
        <v>444</v>
      </c>
    </row>
    <row r="91" spans="1:3" ht="22.5">
      <c r="A91" s="39" t="s">
        <v>133</v>
      </c>
      <c r="B91" s="39" t="s">
        <v>187</v>
      </c>
      <c r="C91" s="40">
        <v>444</v>
      </c>
    </row>
    <row r="92" spans="1:3" ht="22.5">
      <c r="A92" s="39" t="s">
        <v>133</v>
      </c>
      <c r="B92" s="39" t="s">
        <v>188</v>
      </c>
      <c r="C92" s="40">
        <v>444</v>
      </c>
    </row>
    <row r="93" spans="1:3" ht="22.5">
      <c r="A93" s="58" t="s">
        <v>133</v>
      </c>
      <c r="B93" s="58" t="s">
        <v>188</v>
      </c>
      <c r="C93" s="59">
        <v>444</v>
      </c>
    </row>
    <row r="94" spans="1:3" ht="22.5">
      <c r="A94" s="39" t="s">
        <v>133</v>
      </c>
      <c r="B94" s="39" t="s">
        <v>189</v>
      </c>
      <c r="C94" s="40">
        <v>350</v>
      </c>
    </row>
    <row r="95" spans="1:3" ht="22.5">
      <c r="A95" s="39" t="s">
        <v>133</v>
      </c>
      <c r="B95" s="39" t="s">
        <v>190</v>
      </c>
      <c r="C95" s="40">
        <v>350</v>
      </c>
    </row>
    <row r="96" spans="1:3" ht="22.5">
      <c r="A96" s="39" t="s">
        <v>133</v>
      </c>
      <c r="B96" s="39" t="s">
        <v>191</v>
      </c>
      <c r="C96" s="40">
        <v>350</v>
      </c>
    </row>
    <row r="97" spans="1:3" ht="22.5">
      <c r="A97" s="39" t="s">
        <v>133</v>
      </c>
      <c r="B97" s="39" t="s">
        <v>192</v>
      </c>
      <c r="C97" s="40">
        <v>350</v>
      </c>
    </row>
    <row r="98" spans="1:3" ht="22.5">
      <c r="A98" s="58" t="s">
        <v>133</v>
      </c>
      <c r="B98" s="58" t="s">
        <v>192</v>
      </c>
      <c r="C98" s="59">
        <v>350</v>
      </c>
    </row>
    <row r="99" spans="1:3" ht="22.5">
      <c r="A99" s="39" t="s">
        <v>133</v>
      </c>
      <c r="B99" s="39" t="s">
        <v>193</v>
      </c>
      <c r="C99" s="40">
        <v>122</v>
      </c>
    </row>
    <row r="100" spans="1:3" ht="22.5">
      <c r="A100" s="39" t="s">
        <v>133</v>
      </c>
      <c r="B100" s="39" t="s">
        <v>194</v>
      </c>
      <c r="C100" s="40">
        <v>122</v>
      </c>
    </row>
    <row r="101" spans="1:3" ht="22.5">
      <c r="A101" s="39" t="s">
        <v>133</v>
      </c>
      <c r="B101" s="39" t="s">
        <v>195</v>
      </c>
      <c r="C101" s="40">
        <v>122</v>
      </c>
    </row>
    <row r="102" spans="1:3" ht="22.5">
      <c r="A102" s="39" t="s">
        <v>133</v>
      </c>
      <c r="B102" s="39" t="s">
        <v>196</v>
      </c>
      <c r="C102" s="40">
        <v>122</v>
      </c>
    </row>
    <row r="103" spans="1:3" ht="22.5">
      <c r="A103" s="58" t="s">
        <v>133</v>
      </c>
      <c r="B103" s="58" t="s">
        <v>196</v>
      </c>
      <c r="C103" s="59">
        <v>122</v>
      </c>
    </row>
    <row r="104" spans="1:3" ht="22.5">
      <c r="A104" s="39" t="s">
        <v>133</v>
      </c>
      <c r="B104" s="39" t="s">
        <v>197</v>
      </c>
      <c r="C104" s="40">
        <v>45050</v>
      </c>
    </row>
    <row r="105" spans="1:3" ht="22.5">
      <c r="A105" s="39" t="s">
        <v>133</v>
      </c>
      <c r="B105" s="39" t="s">
        <v>198</v>
      </c>
      <c r="C105" s="40">
        <v>45050</v>
      </c>
    </row>
    <row r="106" spans="1:3" ht="22.5">
      <c r="A106" s="39" t="s">
        <v>133</v>
      </c>
      <c r="B106" s="39" t="s">
        <v>199</v>
      </c>
      <c r="C106" s="40">
        <v>32949</v>
      </c>
    </row>
    <row r="107" spans="1:3" ht="22.5">
      <c r="A107" s="58" t="s">
        <v>133</v>
      </c>
      <c r="B107" s="58" t="s">
        <v>199</v>
      </c>
      <c r="C107" s="59">
        <v>32949</v>
      </c>
    </row>
    <row r="108" spans="1:3" ht="22.5">
      <c r="A108" s="39" t="s">
        <v>133</v>
      </c>
      <c r="B108" s="39" t="s">
        <v>200</v>
      </c>
      <c r="C108" s="40">
        <v>1535</v>
      </c>
    </row>
    <row r="109" spans="1:3" ht="22.5">
      <c r="A109" s="58" t="s">
        <v>133</v>
      </c>
      <c r="B109" s="58" t="s">
        <v>200</v>
      </c>
      <c r="C109" s="59">
        <v>1535</v>
      </c>
    </row>
    <row r="110" spans="1:3" ht="22.5">
      <c r="A110" s="39" t="s">
        <v>133</v>
      </c>
      <c r="B110" s="39" t="s">
        <v>201</v>
      </c>
      <c r="C110" s="40">
        <v>425</v>
      </c>
    </row>
    <row r="111" spans="1:3" ht="22.5">
      <c r="A111" s="58" t="s">
        <v>133</v>
      </c>
      <c r="B111" s="58" t="s">
        <v>201</v>
      </c>
      <c r="C111" s="59">
        <v>425</v>
      </c>
    </row>
    <row r="112" spans="1:3" ht="22.5">
      <c r="A112" s="39" t="s">
        <v>133</v>
      </c>
      <c r="B112" s="39" t="s">
        <v>202</v>
      </c>
      <c r="C112" s="40">
        <v>59</v>
      </c>
    </row>
    <row r="113" spans="1:4" ht="22.5">
      <c r="A113" s="58" t="s">
        <v>133</v>
      </c>
      <c r="B113" s="58" t="s">
        <v>202</v>
      </c>
      <c r="C113" s="59">
        <v>59</v>
      </c>
    </row>
    <row r="114" spans="1:4" ht="22.5">
      <c r="A114" s="39" t="s">
        <v>133</v>
      </c>
      <c r="B114" s="39" t="s">
        <v>203</v>
      </c>
      <c r="C114" s="40">
        <v>12</v>
      </c>
    </row>
    <row r="115" spans="1:4" ht="22.5">
      <c r="A115" s="58" t="s">
        <v>133</v>
      </c>
      <c r="B115" s="58" t="s">
        <v>203</v>
      </c>
      <c r="C115" s="59">
        <v>12</v>
      </c>
    </row>
    <row r="116" spans="1:4" ht="22.5">
      <c r="A116" s="39" t="s">
        <v>133</v>
      </c>
      <c r="B116" s="39" t="s">
        <v>204</v>
      </c>
      <c r="C116" s="40">
        <v>1282</v>
      </c>
    </row>
    <row r="117" spans="1:4" ht="22.5">
      <c r="A117" s="58" t="s">
        <v>133</v>
      </c>
      <c r="B117" s="58" t="s">
        <v>204</v>
      </c>
      <c r="C117" s="59">
        <v>1282</v>
      </c>
    </row>
    <row r="118" spans="1:4" ht="22.5">
      <c r="A118" s="39" t="s">
        <v>133</v>
      </c>
      <c r="B118" s="39" t="s">
        <v>205</v>
      </c>
      <c r="C118" s="40">
        <v>8788</v>
      </c>
    </row>
    <row r="119" spans="1:4" ht="22.5">
      <c r="A119" s="58" t="s">
        <v>133</v>
      </c>
      <c r="B119" s="58" t="s">
        <v>205</v>
      </c>
      <c r="C119" s="59">
        <v>8788</v>
      </c>
    </row>
    <row r="120" spans="1:4">
      <c r="A120" s="39" t="s">
        <v>206</v>
      </c>
      <c r="B120" s="39"/>
      <c r="C120" s="40">
        <v>15615</v>
      </c>
      <c r="D120" s="41">
        <f>C120-C121</f>
        <v>0</v>
      </c>
    </row>
    <row r="121" spans="1:4" ht="22.5">
      <c r="A121" s="39" t="s">
        <v>206</v>
      </c>
      <c r="B121" s="39" t="s">
        <v>197</v>
      </c>
      <c r="C121" s="40">
        <v>15615</v>
      </c>
    </row>
    <row r="122" spans="1:4" ht="22.5">
      <c r="A122" s="39" t="s">
        <v>206</v>
      </c>
      <c r="B122" s="39" t="s">
        <v>198</v>
      </c>
      <c r="C122" s="40">
        <v>15615</v>
      </c>
    </row>
    <row r="123" spans="1:4" ht="22.5">
      <c r="A123" s="39" t="s">
        <v>206</v>
      </c>
      <c r="B123" s="39" t="s">
        <v>199</v>
      </c>
      <c r="C123" s="40">
        <v>12965</v>
      </c>
    </row>
    <row r="124" spans="1:4" ht="22.5">
      <c r="A124" s="58" t="s">
        <v>206</v>
      </c>
      <c r="B124" s="58" t="s">
        <v>199</v>
      </c>
      <c r="C124" s="59">
        <v>12965</v>
      </c>
    </row>
    <row r="125" spans="1:4" ht="22.5">
      <c r="A125" s="39" t="s">
        <v>206</v>
      </c>
      <c r="B125" s="39" t="s">
        <v>201</v>
      </c>
      <c r="C125" s="40">
        <v>2014</v>
      </c>
    </row>
    <row r="126" spans="1:4" ht="22.5">
      <c r="A126" s="58" t="s">
        <v>206</v>
      </c>
      <c r="B126" s="58" t="s">
        <v>201</v>
      </c>
      <c r="C126" s="59">
        <v>2014</v>
      </c>
    </row>
    <row r="127" spans="1:4" ht="22.5">
      <c r="A127" s="39" t="s">
        <v>206</v>
      </c>
      <c r="B127" s="39" t="s">
        <v>202</v>
      </c>
      <c r="C127" s="40">
        <v>636</v>
      </c>
    </row>
    <row r="128" spans="1:4" ht="22.5">
      <c r="A128" s="58" t="s">
        <v>206</v>
      </c>
      <c r="B128" s="58" t="s">
        <v>202</v>
      </c>
      <c r="C128" s="59">
        <v>636</v>
      </c>
    </row>
    <row r="129" spans="1:3">
      <c r="A129" s="39" t="s">
        <v>207</v>
      </c>
      <c r="B129" s="39"/>
      <c r="C129" s="40">
        <v>265547</v>
      </c>
    </row>
    <row r="130" spans="1:3" ht="22.5">
      <c r="A130" s="39" t="s">
        <v>207</v>
      </c>
      <c r="B130" s="39" t="s">
        <v>208</v>
      </c>
      <c r="C130" s="40">
        <v>261349</v>
      </c>
    </row>
    <row r="131" spans="1:3" ht="22.5">
      <c r="A131" s="39" t="s">
        <v>207</v>
      </c>
      <c r="B131" s="39" t="s">
        <v>209</v>
      </c>
      <c r="C131" s="40">
        <v>49783</v>
      </c>
    </row>
    <row r="132" spans="1:3" ht="22.5">
      <c r="A132" s="39" t="s">
        <v>207</v>
      </c>
      <c r="B132" s="39" t="s">
        <v>210</v>
      </c>
      <c r="C132" s="40">
        <v>47018</v>
      </c>
    </row>
    <row r="133" spans="1:3" ht="22.5">
      <c r="A133" s="39" t="s">
        <v>207</v>
      </c>
      <c r="B133" s="39" t="s">
        <v>211</v>
      </c>
      <c r="C133" s="40">
        <v>23109</v>
      </c>
    </row>
    <row r="134" spans="1:3" ht="22.5">
      <c r="A134" s="58" t="s">
        <v>207</v>
      </c>
      <c r="B134" s="58" t="s">
        <v>211</v>
      </c>
      <c r="C134" s="59">
        <v>23109</v>
      </c>
    </row>
    <row r="135" spans="1:3" ht="22.5">
      <c r="A135" s="39" t="s">
        <v>207</v>
      </c>
      <c r="B135" s="39" t="s">
        <v>212</v>
      </c>
      <c r="C135" s="40">
        <v>7</v>
      </c>
    </row>
    <row r="136" spans="1:3" ht="22.5">
      <c r="A136" s="58" t="s">
        <v>207</v>
      </c>
      <c r="B136" s="58" t="s">
        <v>212</v>
      </c>
      <c r="C136" s="59">
        <v>7</v>
      </c>
    </row>
    <row r="137" spans="1:3" ht="22.5">
      <c r="A137" s="39" t="s">
        <v>207</v>
      </c>
      <c r="B137" s="39" t="s">
        <v>213</v>
      </c>
      <c r="C137" s="40">
        <v>22802</v>
      </c>
    </row>
    <row r="138" spans="1:3" ht="22.5">
      <c r="A138" s="58" t="s">
        <v>207</v>
      </c>
      <c r="B138" s="58" t="s">
        <v>213</v>
      </c>
      <c r="C138" s="59">
        <v>22802</v>
      </c>
    </row>
    <row r="139" spans="1:3" ht="22.5">
      <c r="A139" s="39" t="s">
        <v>207</v>
      </c>
      <c r="B139" s="39" t="s">
        <v>214</v>
      </c>
      <c r="C139" s="40">
        <v>1100</v>
      </c>
    </row>
    <row r="140" spans="1:3" ht="22.5">
      <c r="A140" s="58" t="s">
        <v>207</v>
      </c>
      <c r="B140" s="58" t="s">
        <v>214</v>
      </c>
      <c r="C140" s="59">
        <v>1100</v>
      </c>
    </row>
    <row r="141" spans="1:3" ht="22.5">
      <c r="A141" s="39" t="s">
        <v>207</v>
      </c>
      <c r="B141" s="39" t="s">
        <v>215</v>
      </c>
      <c r="C141" s="40">
        <v>2556</v>
      </c>
    </row>
    <row r="142" spans="1:3" ht="22.5">
      <c r="A142" s="39" t="s">
        <v>207</v>
      </c>
      <c r="B142" s="39" t="s">
        <v>216</v>
      </c>
      <c r="C142" s="40">
        <v>2556</v>
      </c>
    </row>
    <row r="143" spans="1:3" ht="22.5">
      <c r="A143" s="58" t="s">
        <v>207</v>
      </c>
      <c r="B143" s="58" t="s">
        <v>216</v>
      </c>
      <c r="C143" s="59">
        <v>2556</v>
      </c>
    </row>
    <row r="144" spans="1:3" ht="22.5">
      <c r="A144" s="39" t="s">
        <v>207</v>
      </c>
      <c r="B144" s="39" t="s">
        <v>217</v>
      </c>
      <c r="C144" s="40">
        <v>209</v>
      </c>
    </row>
    <row r="145" spans="1:3" ht="22.5">
      <c r="A145" s="39" t="s">
        <v>207</v>
      </c>
      <c r="B145" s="39" t="s">
        <v>218</v>
      </c>
      <c r="C145" s="40">
        <v>209</v>
      </c>
    </row>
    <row r="146" spans="1:3" ht="22.5">
      <c r="A146" s="58" t="s">
        <v>207</v>
      </c>
      <c r="B146" s="58" t="s">
        <v>218</v>
      </c>
      <c r="C146" s="59">
        <v>209</v>
      </c>
    </row>
    <row r="147" spans="1:3" ht="22.5">
      <c r="A147" s="39" t="s">
        <v>207</v>
      </c>
      <c r="B147" s="39" t="s">
        <v>219</v>
      </c>
      <c r="C147" s="40">
        <v>180796</v>
      </c>
    </row>
    <row r="148" spans="1:3" ht="22.5">
      <c r="A148" s="39" t="s">
        <v>207</v>
      </c>
      <c r="B148" s="39" t="s">
        <v>220</v>
      </c>
      <c r="C148" s="40">
        <v>49356</v>
      </c>
    </row>
    <row r="149" spans="1:3" ht="22.5">
      <c r="A149" s="39" t="s">
        <v>207</v>
      </c>
      <c r="B149" s="39" t="s">
        <v>221</v>
      </c>
      <c r="C149" s="40">
        <v>43239</v>
      </c>
    </row>
    <row r="150" spans="1:3" ht="22.5">
      <c r="A150" s="58" t="s">
        <v>207</v>
      </c>
      <c r="B150" s="58" t="s">
        <v>221</v>
      </c>
      <c r="C150" s="59">
        <v>43239</v>
      </c>
    </row>
    <row r="151" spans="1:3" ht="22.5">
      <c r="A151" s="39" t="s">
        <v>207</v>
      </c>
      <c r="B151" s="39" t="s">
        <v>222</v>
      </c>
      <c r="C151" s="40">
        <v>11</v>
      </c>
    </row>
    <row r="152" spans="1:3" ht="22.5">
      <c r="A152" s="58" t="s">
        <v>207</v>
      </c>
      <c r="B152" s="58" t="s">
        <v>222</v>
      </c>
      <c r="C152" s="59">
        <v>11</v>
      </c>
    </row>
    <row r="153" spans="1:3" ht="22.5">
      <c r="A153" s="39" t="s">
        <v>207</v>
      </c>
      <c r="B153" s="39" t="s">
        <v>223</v>
      </c>
      <c r="C153" s="40">
        <v>6106</v>
      </c>
    </row>
    <row r="154" spans="1:3" ht="22.5">
      <c r="A154" s="58" t="s">
        <v>207</v>
      </c>
      <c r="B154" s="58" t="s">
        <v>223</v>
      </c>
      <c r="C154" s="59">
        <v>6106</v>
      </c>
    </row>
    <row r="155" spans="1:3" ht="22.5">
      <c r="A155" s="39" t="s">
        <v>207</v>
      </c>
      <c r="B155" s="39" t="s">
        <v>224</v>
      </c>
      <c r="C155" s="40">
        <v>130256</v>
      </c>
    </row>
    <row r="156" spans="1:3" ht="22.5">
      <c r="A156" s="39" t="s">
        <v>207</v>
      </c>
      <c r="B156" s="39" t="s">
        <v>225</v>
      </c>
      <c r="C156" s="40">
        <v>130176</v>
      </c>
    </row>
    <row r="157" spans="1:3" ht="22.5">
      <c r="A157" s="58" t="s">
        <v>207</v>
      </c>
      <c r="B157" s="58" t="s">
        <v>225</v>
      </c>
      <c r="C157" s="59">
        <v>130176</v>
      </c>
    </row>
    <row r="158" spans="1:3" ht="22.5">
      <c r="A158" s="39" t="s">
        <v>207</v>
      </c>
      <c r="B158" s="39" t="s">
        <v>226</v>
      </c>
      <c r="C158" s="40">
        <v>80</v>
      </c>
    </row>
    <row r="159" spans="1:3" ht="22.5">
      <c r="A159" s="58" t="s">
        <v>207</v>
      </c>
      <c r="B159" s="58" t="s">
        <v>226</v>
      </c>
      <c r="C159" s="59">
        <v>80</v>
      </c>
    </row>
    <row r="160" spans="1:3" ht="22.5">
      <c r="A160" s="39" t="s">
        <v>207</v>
      </c>
      <c r="B160" s="39" t="s">
        <v>227</v>
      </c>
      <c r="C160" s="40">
        <v>1184</v>
      </c>
    </row>
    <row r="161" spans="1:3" ht="22.5">
      <c r="A161" s="39" t="s">
        <v>207</v>
      </c>
      <c r="B161" s="39" t="s">
        <v>228</v>
      </c>
      <c r="C161" s="40">
        <v>1184</v>
      </c>
    </row>
    <row r="162" spans="1:3" ht="22.5">
      <c r="A162" s="58" t="s">
        <v>207</v>
      </c>
      <c r="B162" s="58" t="s">
        <v>228</v>
      </c>
      <c r="C162" s="59">
        <v>1184</v>
      </c>
    </row>
    <row r="163" spans="1:3" ht="22.5">
      <c r="A163" s="39" t="s">
        <v>207</v>
      </c>
      <c r="B163" s="39" t="s">
        <v>229</v>
      </c>
      <c r="C163" s="40">
        <v>14119</v>
      </c>
    </row>
    <row r="164" spans="1:3" ht="22.5">
      <c r="A164" s="39" t="s">
        <v>207</v>
      </c>
      <c r="B164" s="39" t="s">
        <v>230</v>
      </c>
      <c r="C164" s="40">
        <v>14119</v>
      </c>
    </row>
    <row r="165" spans="1:3" ht="22.5">
      <c r="A165" s="39" t="s">
        <v>207</v>
      </c>
      <c r="B165" s="39" t="s">
        <v>231</v>
      </c>
      <c r="C165" s="40">
        <v>13369</v>
      </c>
    </row>
    <row r="166" spans="1:3" ht="22.5">
      <c r="A166" s="58" t="s">
        <v>207</v>
      </c>
      <c r="B166" s="58" t="s">
        <v>231</v>
      </c>
      <c r="C166" s="59">
        <v>13369</v>
      </c>
    </row>
    <row r="167" spans="1:3" ht="22.5">
      <c r="A167" s="39" t="s">
        <v>207</v>
      </c>
      <c r="B167" s="39" t="s">
        <v>232</v>
      </c>
      <c r="C167" s="40">
        <v>750</v>
      </c>
    </row>
    <row r="168" spans="1:3" ht="22.5">
      <c r="A168" s="58" t="s">
        <v>207</v>
      </c>
      <c r="B168" s="58" t="s">
        <v>232</v>
      </c>
      <c r="C168" s="59">
        <v>750</v>
      </c>
    </row>
    <row r="169" spans="1:3" ht="22.5">
      <c r="A169" s="39" t="s">
        <v>207</v>
      </c>
      <c r="B169" s="39" t="s">
        <v>233</v>
      </c>
      <c r="C169" s="40">
        <v>2305</v>
      </c>
    </row>
    <row r="170" spans="1:3" ht="22.5">
      <c r="A170" s="39" t="s">
        <v>207</v>
      </c>
      <c r="B170" s="39" t="s">
        <v>234</v>
      </c>
      <c r="C170" s="40">
        <v>2305</v>
      </c>
    </row>
    <row r="171" spans="1:3" ht="22.5">
      <c r="A171" s="39" t="s">
        <v>207</v>
      </c>
      <c r="B171" s="39" t="s">
        <v>235</v>
      </c>
      <c r="C171" s="40">
        <v>2305</v>
      </c>
    </row>
    <row r="172" spans="1:3" ht="22.5">
      <c r="A172" s="58" t="s">
        <v>207</v>
      </c>
      <c r="B172" s="58" t="s">
        <v>235</v>
      </c>
      <c r="C172" s="59">
        <v>2305</v>
      </c>
    </row>
    <row r="173" spans="1:3" ht="22.5">
      <c r="A173" s="39" t="s">
        <v>207</v>
      </c>
      <c r="B173" s="39" t="s">
        <v>236</v>
      </c>
      <c r="C173" s="40">
        <v>1147</v>
      </c>
    </row>
    <row r="174" spans="1:3" ht="22.5">
      <c r="A174" s="39" t="s">
        <v>207</v>
      </c>
      <c r="B174" s="39" t="s">
        <v>237</v>
      </c>
      <c r="C174" s="40">
        <v>210</v>
      </c>
    </row>
    <row r="175" spans="1:3" ht="22.5">
      <c r="A175" s="39" t="s">
        <v>207</v>
      </c>
      <c r="B175" s="39" t="s">
        <v>238</v>
      </c>
      <c r="C175" s="40">
        <v>210</v>
      </c>
    </row>
    <row r="176" spans="1:3" ht="22.5">
      <c r="A176" s="58" t="s">
        <v>207</v>
      </c>
      <c r="B176" s="58" t="s">
        <v>238</v>
      </c>
      <c r="C176" s="59">
        <v>210</v>
      </c>
    </row>
    <row r="177" spans="1:3" ht="22.5">
      <c r="A177" s="39" t="s">
        <v>207</v>
      </c>
      <c r="B177" s="39" t="s">
        <v>239</v>
      </c>
      <c r="C177" s="40">
        <v>937</v>
      </c>
    </row>
    <row r="178" spans="1:3" ht="22.5">
      <c r="A178" s="39" t="s">
        <v>207</v>
      </c>
      <c r="B178" s="39" t="s">
        <v>240</v>
      </c>
      <c r="C178" s="40">
        <v>937</v>
      </c>
    </row>
    <row r="179" spans="1:3" ht="22.5">
      <c r="A179" s="58" t="s">
        <v>207</v>
      </c>
      <c r="B179" s="58" t="s">
        <v>240</v>
      </c>
      <c r="C179" s="59">
        <v>937</v>
      </c>
    </row>
    <row r="180" spans="1:3" ht="22.5">
      <c r="A180" s="39" t="s">
        <v>207</v>
      </c>
      <c r="B180" s="39" t="s">
        <v>241</v>
      </c>
      <c r="C180" s="40">
        <v>13199</v>
      </c>
    </row>
    <row r="181" spans="1:3" ht="22.5">
      <c r="A181" s="39" t="s">
        <v>207</v>
      </c>
      <c r="B181" s="39" t="s">
        <v>242</v>
      </c>
      <c r="C181" s="40">
        <v>13199</v>
      </c>
    </row>
    <row r="182" spans="1:3" ht="22.5">
      <c r="A182" s="39" t="s">
        <v>207</v>
      </c>
      <c r="B182" s="39" t="s">
        <v>243</v>
      </c>
      <c r="C182" s="40">
        <v>2347</v>
      </c>
    </row>
    <row r="183" spans="1:3" ht="22.5">
      <c r="A183" s="58" t="s">
        <v>207</v>
      </c>
      <c r="B183" s="58" t="s">
        <v>243</v>
      </c>
      <c r="C183" s="59">
        <v>2347</v>
      </c>
    </row>
    <row r="184" spans="1:3" ht="22.5">
      <c r="A184" s="39" t="s">
        <v>207</v>
      </c>
      <c r="B184" s="39" t="s">
        <v>244</v>
      </c>
      <c r="C184" s="40">
        <v>10852</v>
      </c>
    </row>
    <row r="185" spans="1:3" ht="22.5">
      <c r="A185" s="58" t="s">
        <v>207</v>
      </c>
      <c r="B185" s="58" t="s">
        <v>244</v>
      </c>
      <c r="C185" s="59">
        <v>10852</v>
      </c>
    </row>
    <row r="186" spans="1:3" ht="22.5">
      <c r="A186" s="39" t="s">
        <v>207</v>
      </c>
      <c r="B186" s="39" t="s">
        <v>245</v>
      </c>
      <c r="C186" s="40">
        <v>4198</v>
      </c>
    </row>
    <row r="187" spans="1:3" ht="22.5">
      <c r="A187" s="39" t="s">
        <v>207</v>
      </c>
      <c r="B187" s="39" t="s">
        <v>246</v>
      </c>
      <c r="C187" s="40">
        <v>4198</v>
      </c>
    </row>
    <row r="188" spans="1:3" ht="22.5">
      <c r="A188" s="39" t="s">
        <v>207</v>
      </c>
      <c r="B188" s="39" t="s">
        <v>247</v>
      </c>
      <c r="C188" s="40">
        <v>4198</v>
      </c>
    </row>
    <row r="189" spans="1:3" ht="22.5">
      <c r="A189" s="39" t="s">
        <v>207</v>
      </c>
      <c r="B189" s="39" t="s">
        <v>248</v>
      </c>
      <c r="C189" s="40">
        <v>4198</v>
      </c>
    </row>
    <row r="190" spans="1:3" ht="22.5">
      <c r="A190" s="58" t="s">
        <v>207</v>
      </c>
      <c r="B190" s="58" t="s">
        <v>248</v>
      </c>
      <c r="C190" s="59">
        <v>4198</v>
      </c>
    </row>
    <row r="191" spans="1:3">
      <c r="A191" s="39" t="s">
        <v>249</v>
      </c>
      <c r="B191" s="39"/>
      <c r="C191" s="40">
        <v>99158</v>
      </c>
    </row>
    <row r="192" spans="1:3" ht="22.5">
      <c r="A192" s="39" t="s">
        <v>249</v>
      </c>
      <c r="B192" s="39" t="s">
        <v>208</v>
      </c>
      <c r="C192" s="40">
        <v>15523</v>
      </c>
    </row>
    <row r="193" spans="1:3" ht="22.5">
      <c r="A193" s="39" t="s">
        <v>249</v>
      </c>
      <c r="B193" s="39" t="s">
        <v>229</v>
      </c>
      <c r="C193" s="40">
        <v>15523</v>
      </c>
    </row>
    <row r="194" spans="1:3" ht="22.5">
      <c r="A194" s="39" t="s">
        <v>249</v>
      </c>
      <c r="B194" s="39" t="s">
        <v>230</v>
      </c>
      <c r="C194" s="40">
        <v>15523</v>
      </c>
    </row>
    <row r="195" spans="1:3" ht="22.5">
      <c r="A195" s="39" t="s">
        <v>249</v>
      </c>
      <c r="B195" s="39" t="s">
        <v>231</v>
      </c>
      <c r="C195" s="40">
        <v>14934</v>
      </c>
    </row>
    <row r="196" spans="1:3" ht="22.5">
      <c r="A196" s="58" t="s">
        <v>249</v>
      </c>
      <c r="B196" s="58" t="s">
        <v>231</v>
      </c>
      <c r="C196" s="59">
        <v>14934</v>
      </c>
    </row>
    <row r="197" spans="1:3" ht="22.5">
      <c r="A197" s="39" t="s">
        <v>249</v>
      </c>
      <c r="B197" s="39" t="s">
        <v>232</v>
      </c>
      <c r="C197" s="40">
        <v>456</v>
      </c>
    </row>
    <row r="198" spans="1:3" ht="22.5">
      <c r="A198" s="58" t="s">
        <v>249</v>
      </c>
      <c r="B198" s="58" t="s">
        <v>232</v>
      </c>
      <c r="C198" s="59">
        <v>456</v>
      </c>
    </row>
    <row r="199" spans="1:3" ht="22.5">
      <c r="A199" s="39" t="s">
        <v>249</v>
      </c>
      <c r="B199" s="39" t="s">
        <v>250</v>
      </c>
      <c r="C199" s="40">
        <v>134</v>
      </c>
    </row>
    <row r="200" spans="1:3" ht="22.5">
      <c r="A200" s="58" t="s">
        <v>249</v>
      </c>
      <c r="B200" s="58" t="s">
        <v>250</v>
      </c>
      <c r="C200" s="59">
        <v>134</v>
      </c>
    </row>
    <row r="201" spans="1:3" ht="22.5">
      <c r="A201" s="39" t="s">
        <v>249</v>
      </c>
      <c r="B201" s="39" t="s">
        <v>251</v>
      </c>
      <c r="C201" s="40">
        <v>83634</v>
      </c>
    </row>
    <row r="202" spans="1:3" ht="22.5">
      <c r="A202" s="39" t="s">
        <v>249</v>
      </c>
      <c r="B202" s="39" t="s">
        <v>252</v>
      </c>
      <c r="C202" s="40">
        <v>11890</v>
      </c>
    </row>
    <row r="203" spans="1:3" ht="22.5">
      <c r="A203" s="39" t="s">
        <v>249</v>
      </c>
      <c r="B203" s="39" t="s">
        <v>253</v>
      </c>
      <c r="C203" s="40">
        <v>11680</v>
      </c>
    </row>
    <row r="204" spans="1:3" ht="22.5">
      <c r="A204" s="39" t="s">
        <v>249</v>
      </c>
      <c r="B204" s="39" t="s">
        <v>254</v>
      </c>
      <c r="C204" s="40">
        <v>9190</v>
      </c>
    </row>
    <row r="205" spans="1:3" ht="22.5">
      <c r="A205" s="58" t="s">
        <v>249</v>
      </c>
      <c r="B205" s="58" t="s">
        <v>254</v>
      </c>
      <c r="C205" s="59">
        <v>9190</v>
      </c>
    </row>
    <row r="206" spans="1:3" ht="22.5">
      <c r="A206" s="39" t="s">
        <v>249</v>
      </c>
      <c r="B206" s="39" t="s">
        <v>255</v>
      </c>
      <c r="C206" s="40">
        <v>476</v>
      </c>
    </row>
    <row r="207" spans="1:3" ht="22.5">
      <c r="A207" s="58" t="s">
        <v>249</v>
      </c>
      <c r="B207" s="58" t="s">
        <v>255</v>
      </c>
      <c r="C207" s="59">
        <v>476</v>
      </c>
    </row>
    <row r="208" spans="1:3" ht="22.5">
      <c r="A208" s="39" t="s">
        <v>249</v>
      </c>
      <c r="B208" s="39" t="s">
        <v>256</v>
      </c>
      <c r="C208" s="40">
        <v>2014</v>
      </c>
    </row>
    <row r="209" spans="1:3" ht="22.5">
      <c r="A209" s="58" t="s">
        <v>249</v>
      </c>
      <c r="B209" s="58" t="s">
        <v>256</v>
      </c>
      <c r="C209" s="59">
        <v>2014</v>
      </c>
    </row>
    <row r="210" spans="1:3" ht="22.5">
      <c r="A210" s="39" t="s">
        <v>249</v>
      </c>
      <c r="B210" s="39" t="s">
        <v>257</v>
      </c>
      <c r="C210" s="40">
        <v>210</v>
      </c>
    </row>
    <row r="211" spans="1:3" ht="22.5">
      <c r="A211" s="39" t="s">
        <v>249</v>
      </c>
      <c r="B211" s="39" t="s">
        <v>258</v>
      </c>
      <c r="C211" s="40">
        <v>201</v>
      </c>
    </row>
    <row r="212" spans="1:3" ht="22.5">
      <c r="A212" s="58" t="s">
        <v>249</v>
      </c>
      <c r="B212" s="58" t="s">
        <v>258</v>
      </c>
      <c r="C212" s="59">
        <v>201</v>
      </c>
    </row>
    <row r="213" spans="1:3" ht="22.5">
      <c r="A213" s="39" t="s">
        <v>249</v>
      </c>
      <c r="B213" s="39" t="s">
        <v>259</v>
      </c>
      <c r="C213" s="40">
        <v>9</v>
      </c>
    </row>
    <row r="214" spans="1:3" ht="22.5">
      <c r="A214" s="58" t="s">
        <v>249</v>
      </c>
      <c r="B214" s="58" t="s">
        <v>259</v>
      </c>
      <c r="C214" s="59">
        <v>9</v>
      </c>
    </row>
    <row r="215" spans="1:3" ht="22.5">
      <c r="A215" s="39" t="s">
        <v>249</v>
      </c>
      <c r="B215" s="39" t="s">
        <v>260</v>
      </c>
      <c r="C215" s="40">
        <v>1755</v>
      </c>
    </row>
    <row r="216" spans="1:3" ht="22.5">
      <c r="A216" s="39" t="s">
        <v>249</v>
      </c>
      <c r="B216" s="39" t="s">
        <v>261</v>
      </c>
      <c r="C216" s="40">
        <v>1755</v>
      </c>
    </row>
    <row r="217" spans="1:3" ht="22.5">
      <c r="A217" s="39" t="s">
        <v>249</v>
      </c>
      <c r="B217" s="39" t="s">
        <v>262</v>
      </c>
      <c r="C217" s="40">
        <v>1637</v>
      </c>
    </row>
    <row r="218" spans="1:3" ht="22.5">
      <c r="A218" s="58" t="s">
        <v>249</v>
      </c>
      <c r="B218" s="58" t="s">
        <v>262</v>
      </c>
      <c r="C218" s="59">
        <v>1637</v>
      </c>
    </row>
    <row r="219" spans="1:3" ht="22.5">
      <c r="A219" s="39" t="s">
        <v>249</v>
      </c>
      <c r="B219" s="39" t="s">
        <v>263</v>
      </c>
      <c r="C219" s="40">
        <v>67</v>
      </c>
    </row>
    <row r="220" spans="1:3" ht="22.5">
      <c r="A220" s="58" t="s">
        <v>249</v>
      </c>
      <c r="B220" s="58" t="s">
        <v>263</v>
      </c>
      <c r="C220" s="59">
        <v>67</v>
      </c>
    </row>
    <row r="221" spans="1:3" ht="22.5">
      <c r="A221" s="39" t="s">
        <v>249</v>
      </c>
      <c r="B221" s="39" t="s">
        <v>264</v>
      </c>
      <c r="C221" s="40">
        <v>50</v>
      </c>
    </row>
    <row r="222" spans="1:3" ht="22.5">
      <c r="A222" s="58" t="s">
        <v>249</v>
      </c>
      <c r="B222" s="58" t="s">
        <v>264</v>
      </c>
      <c r="C222" s="59">
        <v>50</v>
      </c>
    </row>
    <row r="223" spans="1:3" ht="22.5">
      <c r="A223" s="39" t="s">
        <v>249</v>
      </c>
      <c r="B223" s="39" t="s">
        <v>265</v>
      </c>
      <c r="C223" s="40">
        <v>49833</v>
      </c>
    </row>
    <row r="224" spans="1:3" ht="22.5">
      <c r="A224" s="39" t="s">
        <v>249</v>
      </c>
      <c r="B224" s="39" t="s">
        <v>266</v>
      </c>
      <c r="C224" s="40">
        <v>49833</v>
      </c>
    </row>
    <row r="225" spans="1:3" ht="22.5">
      <c r="A225" s="39" t="s">
        <v>249</v>
      </c>
      <c r="B225" s="39" t="s">
        <v>267</v>
      </c>
      <c r="C225" s="40">
        <v>43104</v>
      </c>
    </row>
    <row r="226" spans="1:3" ht="22.5">
      <c r="A226" s="58" t="s">
        <v>249</v>
      </c>
      <c r="B226" s="58" t="s">
        <v>267</v>
      </c>
      <c r="C226" s="59">
        <v>43104</v>
      </c>
    </row>
    <row r="227" spans="1:3" ht="22.5">
      <c r="A227" s="39" t="s">
        <v>249</v>
      </c>
      <c r="B227" s="39" t="s">
        <v>268</v>
      </c>
      <c r="C227" s="40">
        <v>835</v>
      </c>
    </row>
    <row r="228" spans="1:3" ht="22.5">
      <c r="A228" s="58" t="s">
        <v>249</v>
      </c>
      <c r="B228" s="58" t="s">
        <v>268</v>
      </c>
      <c r="C228" s="59">
        <v>835</v>
      </c>
    </row>
    <row r="229" spans="1:3" ht="22.5">
      <c r="A229" s="39" t="s">
        <v>249</v>
      </c>
      <c r="B229" s="39" t="s">
        <v>269</v>
      </c>
      <c r="C229" s="40">
        <v>315</v>
      </c>
    </row>
    <row r="230" spans="1:3" ht="22.5">
      <c r="A230" s="58" t="s">
        <v>249</v>
      </c>
      <c r="B230" s="58" t="s">
        <v>269</v>
      </c>
      <c r="C230" s="59">
        <v>315</v>
      </c>
    </row>
    <row r="231" spans="1:3" ht="22.5">
      <c r="A231" s="39" t="s">
        <v>249</v>
      </c>
      <c r="B231" s="39" t="s">
        <v>270</v>
      </c>
      <c r="C231" s="40">
        <v>4584</v>
      </c>
    </row>
    <row r="232" spans="1:3" ht="22.5">
      <c r="A232" s="58" t="s">
        <v>249</v>
      </c>
      <c r="B232" s="58" t="s">
        <v>270</v>
      </c>
      <c r="C232" s="59">
        <v>4584</v>
      </c>
    </row>
    <row r="233" spans="1:3" ht="22.5">
      <c r="A233" s="39" t="s">
        <v>249</v>
      </c>
      <c r="B233" s="39" t="s">
        <v>271</v>
      </c>
      <c r="C233" s="40">
        <v>995</v>
      </c>
    </row>
    <row r="234" spans="1:3" ht="22.5">
      <c r="A234" s="58" t="s">
        <v>249</v>
      </c>
      <c r="B234" s="58" t="s">
        <v>271</v>
      </c>
      <c r="C234" s="59">
        <v>995</v>
      </c>
    </row>
    <row r="235" spans="1:3" ht="22.5">
      <c r="A235" s="39" t="s">
        <v>249</v>
      </c>
      <c r="B235" s="39" t="s">
        <v>272</v>
      </c>
      <c r="C235" s="40">
        <v>20156</v>
      </c>
    </row>
    <row r="236" spans="1:3" ht="22.5">
      <c r="A236" s="39" t="s">
        <v>249</v>
      </c>
      <c r="B236" s="39" t="s">
        <v>273</v>
      </c>
      <c r="C236" s="40">
        <v>1623</v>
      </c>
    </row>
    <row r="237" spans="1:3" ht="22.5">
      <c r="A237" s="39" t="s">
        <v>249</v>
      </c>
      <c r="B237" s="39" t="s">
        <v>274</v>
      </c>
      <c r="C237" s="40">
        <v>1623</v>
      </c>
    </row>
    <row r="238" spans="1:3" ht="22.5">
      <c r="A238" s="58" t="s">
        <v>249</v>
      </c>
      <c r="B238" s="58" t="s">
        <v>274</v>
      </c>
      <c r="C238" s="59">
        <v>1623</v>
      </c>
    </row>
    <row r="239" spans="1:3" ht="22.5">
      <c r="A239" s="39" t="s">
        <v>249</v>
      </c>
      <c r="B239" s="39" t="s">
        <v>275</v>
      </c>
      <c r="C239" s="40">
        <v>18533</v>
      </c>
    </row>
    <row r="240" spans="1:3" ht="22.5">
      <c r="A240" s="39" t="s">
        <v>249</v>
      </c>
      <c r="B240" s="39" t="s">
        <v>276</v>
      </c>
      <c r="C240" s="40">
        <v>18468</v>
      </c>
    </row>
    <row r="241" spans="1:3" ht="22.5">
      <c r="A241" s="58" t="s">
        <v>249</v>
      </c>
      <c r="B241" s="58" t="s">
        <v>276</v>
      </c>
      <c r="C241" s="59">
        <v>18468</v>
      </c>
    </row>
    <row r="242" spans="1:3" ht="22.5">
      <c r="A242" s="39" t="s">
        <v>249</v>
      </c>
      <c r="B242" s="39" t="s">
        <v>277</v>
      </c>
      <c r="C242" s="40">
        <v>66</v>
      </c>
    </row>
    <row r="243" spans="1:3" ht="22.5">
      <c r="A243" s="58" t="s">
        <v>249</v>
      </c>
      <c r="B243" s="58" t="s">
        <v>277</v>
      </c>
      <c r="C243" s="59">
        <v>66</v>
      </c>
    </row>
    <row r="244" spans="1:3">
      <c r="A244" s="39" t="s">
        <v>278</v>
      </c>
      <c r="B244" s="39"/>
      <c r="C244" s="40">
        <v>146149</v>
      </c>
    </row>
    <row r="245" spans="1:3" ht="22.5">
      <c r="A245" s="39" t="s">
        <v>278</v>
      </c>
      <c r="B245" s="39" t="s">
        <v>245</v>
      </c>
      <c r="C245" s="40">
        <v>146149</v>
      </c>
    </row>
    <row r="246" spans="1:3" ht="22.5">
      <c r="A246" s="39" t="s">
        <v>278</v>
      </c>
      <c r="B246" s="39" t="s">
        <v>279</v>
      </c>
      <c r="C246" s="40">
        <v>37741</v>
      </c>
    </row>
    <row r="247" spans="1:3" ht="22.5">
      <c r="A247" s="39" t="s">
        <v>278</v>
      </c>
      <c r="B247" s="39" t="s">
        <v>280</v>
      </c>
      <c r="C247" s="40">
        <v>15000</v>
      </c>
    </row>
    <row r="248" spans="1:3" ht="22.5">
      <c r="A248" s="39" t="s">
        <v>278</v>
      </c>
      <c r="B248" s="39" t="s">
        <v>281</v>
      </c>
      <c r="C248" s="40">
        <v>15000</v>
      </c>
    </row>
    <row r="249" spans="1:3" ht="22.5">
      <c r="A249" s="58" t="s">
        <v>278</v>
      </c>
      <c r="B249" s="58" t="s">
        <v>281</v>
      </c>
      <c r="C249" s="59">
        <v>15000</v>
      </c>
    </row>
    <row r="250" spans="1:3" ht="22.5">
      <c r="A250" s="39" t="s">
        <v>278</v>
      </c>
      <c r="B250" s="39" t="s">
        <v>282</v>
      </c>
      <c r="C250" s="40">
        <v>3798</v>
      </c>
    </row>
    <row r="251" spans="1:3" ht="22.5">
      <c r="A251" s="39" t="s">
        <v>278</v>
      </c>
      <c r="B251" s="39" t="s">
        <v>283</v>
      </c>
      <c r="C251" s="40">
        <v>1528</v>
      </c>
    </row>
    <row r="252" spans="1:3" ht="22.5">
      <c r="A252" s="58" t="s">
        <v>278</v>
      </c>
      <c r="B252" s="58" t="s">
        <v>283</v>
      </c>
      <c r="C252" s="59">
        <v>1528</v>
      </c>
    </row>
    <row r="253" spans="1:3" ht="22.5">
      <c r="A253" s="39" t="s">
        <v>278</v>
      </c>
      <c r="B253" s="39" t="s">
        <v>284</v>
      </c>
      <c r="C253" s="40">
        <v>114</v>
      </c>
    </row>
    <row r="254" spans="1:3" ht="22.5">
      <c r="A254" s="58" t="s">
        <v>278</v>
      </c>
      <c r="B254" s="58" t="s">
        <v>284</v>
      </c>
      <c r="C254" s="59">
        <v>114</v>
      </c>
    </row>
    <row r="255" spans="1:3" ht="22.5">
      <c r="A255" s="39" t="s">
        <v>278</v>
      </c>
      <c r="B255" s="39" t="s">
        <v>285</v>
      </c>
      <c r="C255" s="40">
        <v>1750</v>
      </c>
    </row>
    <row r="256" spans="1:3" ht="22.5">
      <c r="A256" s="58" t="s">
        <v>278</v>
      </c>
      <c r="B256" s="58" t="s">
        <v>285</v>
      </c>
      <c r="C256" s="59">
        <v>1750</v>
      </c>
    </row>
    <row r="257" spans="1:3" ht="22.5">
      <c r="A257" s="39" t="s">
        <v>278</v>
      </c>
      <c r="B257" s="39" t="s">
        <v>286</v>
      </c>
      <c r="C257" s="40">
        <v>406</v>
      </c>
    </row>
    <row r="258" spans="1:3" ht="22.5">
      <c r="A258" s="58" t="s">
        <v>278</v>
      </c>
      <c r="B258" s="58" t="s">
        <v>286</v>
      </c>
      <c r="C258" s="59">
        <v>406</v>
      </c>
    </row>
    <row r="259" spans="1:3" ht="22.5">
      <c r="A259" s="39" t="s">
        <v>278</v>
      </c>
      <c r="B259" s="39" t="s">
        <v>287</v>
      </c>
      <c r="C259" s="40">
        <v>3721</v>
      </c>
    </row>
    <row r="260" spans="1:3" ht="22.5">
      <c r="A260" s="39" t="s">
        <v>278</v>
      </c>
      <c r="B260" s="39" t="s">
        <v>288</v>
      </c>
      <c r="C260" s="40">
        <v>2673</v>
      </c>
    </row>
    <row r="261" spans="1:3" ht="22.5">
      <c r="A261" s="58" t="s">
        <v>278</v>
      </c>
      <c r="B261" s="58" t="s">
        <v>288</v>
      </c>
      <c r="C261" s="59">
        <v>2673</v>
      </c>
    </row>
    <row r="262" spans="1:3" ht="22.5">
      <c r="A262" s="39" t="s">
        <v>278</v>
      </c>
      <c r="B262" s="39" t="s">
        <v>289</v>
      </c>
      <c r="C262" s="40">
        <v>60</v>
      </c>
    </row>
    <row r="263" spans="1:3" ht="22.5">
      <c r="A263" s="58" t="s">
        <v>278</v>
      </c>
      <c r="B263" s="58" t="s">
        <v>289</v>
      </c>
      <c r="C263" s="59">
        <v>60</v>
      </c>
    </row>
    <row r="264" spans="1:3" ht="22.5">
      <c r="A264" s="39" t="s">
        <v>278</v>
      </c>
      <c r="B264" s="39" t="s">
        <v>290</v>
      </c>
      <c r="C264" s="40">
        <v>988</v>
      </c>
    </row>
    <row r="265" spans="1:3" ht="22.5">
      <c r="A265" s="58" t="s">
        <v>278</v>
      </c>
      <c r="B265" s="58" t="s">
        <v>290</v>
      </c>
      <c r="C265" s="59">
        <v>988</v>
      </c>
    </row>
    <row r="266" spans="1:3" ht="22.5">
      <c r="A266" s="39" t="s">
        <v>278</v>
      </c>
      <c r="B266" s="39" t="s">
        <v>291</v>
      </c>
      <c r="C266" s="40">
        <v>917</v>
      </c>
    </row>
    <row r="267" spans="1:3" ht="22.5">
      <c r="A267" s="39" t="s">
        <v>278</v>
      </c>
      <c r="B267" s="39" t="s">
        <v>292</v>
      </c>
      <c r="C267" s="40">
        <v>744</v>
      </c>
    </row>
    <row r="268" spans="1:3" ht="22.5">
      <c r="A268" s="58" t="s">
        <v>278</v>
      </c>
      <c r="B268" s="58" t="s">
        <v>292</v>
      </c>
      <c r="C268" s="59">
        <v>744</v>
      </c>
    </row>
    <row r="269" spans="1:3" ht="22.5">
      <c r="A269" s="39" t="s">
        <v>278</v>
      </c>
      <c r="B269" s="39" t="s">
        <v>293</v>
      </c>
      <c r="C269" s="40">
        <v>173</v>
      </c>
    </row>
    <row r="270" spans="1:3" ht="22.5">
      <c r="A270" s="58" t="s">
        <v>278</v>
      </c>
      <c r="B270" s="58" t="s">
        <v>293</v>
      </c>
      <c r="C270" s="59">
        <v>173</v>
      </c>
    </row>
    <row r="271" spans="1:3" ht="22.5">
      <c r="A271" s="39" t="s">
        <v>278</v>
      </c>
      <c r="B271" s="39" t="s">
        <v>294</v>
      </c>
      <c r="C271" s="40">
        <v>1313</v>
      </c>
    </row>
    <row r="272" spans="1:3" ht="22.5">
      <c r="A272" s="39" t="s">
        <v>278</v>
      </c>
      <c r="B272" s="39" t="s">
        <v>295</v>
      </c>
      <c r="C272" s="40">
        <v>1313</v>
      </c>
    </row>
    <row r="273" spans="1:3" ht="22.5">
      <c r="A273" s="58" t="s">
        <v>278</v>
      </c>
      <c r="B273" s="58" t="s">
        <v>295</v>
      </c>
      <c r="C273" s="59">
        <v>1313</v>
      </c>
    </row>
    <row r="274" spans="1:3" ht="22.5">
      <c r="A274" s="39" t="s">
        <v>278</v>
      </c>
      <c r="B274" s="39" t="s">
        <v>296</v>
      </c>
      <c r="C274" s="40">
        <v>74</v>
      </c>
    </row>
    <row r="275" spans="1:3" ht="22.5">
      <c r="A275" s="39" t="s">
        <v>278</v>
      </c>
      <c r="B275" s="39" t="s">
        <v>297</v>
      </c>
      <c r="C275" s="40">
        <v>74</v>
      </c>
    </row>
    <row r="276" spans="1:3" ht="22.5">
      <c r="A276" s="58" t="s">
        <v>278</v>
      </c>
      <c r="B276" s="58" t="s">
        <v>297</v>
      </c>
      <c r="C276" s="59">
        <v>74</v>
      </c>
    </row>
    <row r="277" spans="1:3" ht="22.5">
      <c r="A277" s="39" t="s">
        <v>278</v>
      </c>
      <c r="B277" s="39" t="s">
        <v>298</v>
      </c>
      <c r="C277" s="40">
        <v>53</v>
      </c>
    </row>
    <row r="278" spans="1:3" ht="22.5">
      <c r="A278" s="39" t="s">
        <v>278</v>
      </c>
      <c r="B278" s="39" t="s">
        <v>299</v>
      </c>
      <c r="C278" s="40">
        <v>53</v>
      </c>
    </row>
    <row r="279" spans="1:3" ht="22.5">
      <c r="A279" s="58" t="s">
        <v>278</v>
      </c>
      <c r="B279" s="58" t="s">
        <v>299</v>
      </c>
      <c r="C279" s="59">
        <v>53</v>
      </c>
    </row>
    <row r="280" spans="1:3" ht="22.5">
      <c r="A280" s="39" t="s">
        <v>278</v>
      </c>
      <c r="B280" s="39" t="s">
        <v>300</v>
      </c>
      <c r="C280" s="40">
        <v>713</v>
      </c>
    </row>
    <row r="281" spans="1:3" ht="22.5">
      <c r="A281" s="39" t="s">
        <v>278</v>
      </c>
      <c r="B281" s="39" t="s">
        <v>301</v>
      </c>
      <c r="C281" s="40">
        <v>713</v>
      </c>
    </row>
    <row r="282" spans="1:3" ht="22.5">
      <c r="A282" s="58" t="s">
        <v>278</v>
      </c>
      <c r="B282" s="58" t="s">
        <v>301</v>
      </c>
      <c r="C282" s="59">
        <v>713</v>
      </c>
    </row>
    <row r="283" spans="1:3" ht="22.5">
      <c r="A283" s="39" t="s">
        <v>278</v>
      </c>
      <c r="B283" s="39" t="s">
        <v>302</v>
      </c>
      <c r="C283" s="40">
        <v>2831</v>
      </c>
    </row>
    <row r="284" spans="1:3" ht="22.5">
      <c r="A284" s="39" t="s">
        <v>278</v>
      </c>
      <c r="B284" s="39" t="s">
        <v>303</v>
      </c>
      <c r="C284" s="40">
        <v>2831</v>
      </c>
    </row>
    <row r="285" spans="1:3" ht="22.5">
      <c r="A285" s="58" t="s">
        <v>278</v>
      </c>
      <c r="B285" s="58" t="s">
        <v>303</v>
      </c>
      <c r="C285" s="59">
        <v>2831</v>
      </c>
    </row>
    <row r="286" spans="1:3" ht="22.5">
      <c r="A286" s="39" t="s">
        <v>278</v>
      </c>
      <c r="B286" s="39" t="s">
        <v>304</v>
      </c>
      <c r="C286" s="40">
        <v>69</v>
      </c>
    </row>
    <row r="287" spans="1:3" ht="22.5">
      <c r="A287" s="39" t="s">
        <v>278</v>
      </c>
      <c r="B287" s="39" t="s">
        <v>305</v>
      </c>
      <c r="C287" s="40">
        <v>69</v>
      </c>
    </row>
    <row r="288" spans="1:3" ht="22.5">
      <c r="A288" s="58" t="s">
        <v>278</v>
      </c>
      <c r="B288" s="58" t="s">
        <v>305</v>
      </c>
      <c r="C288" s="59">
        <v>69</v>
      </c>
    </row>
    <row r="289" spans="1:3" ht="22.5">
      <c r="A289" s="39" t="s">
        <v>278</v>
      </c>
      <c r="B289" s="39" t="s">
        <v>306</v>
      </c>
      <c r="C289" s="40">
        <v>545</v>
      </c>
    </row>
    <row r="290" spans="1:3" ht="22.5">
      <c r="A290" s="39" t="s">
        <v>278</v>
      </c>
      <c r="B290" s="39" t="s">
        <v>307</v>
      </c>
      <c r="C290" s="40">
        <v>545</v>
      </c>
    </row>
    <row r="291" spans="1:3" ht="22.5">
      <c r="A291" s="58" t="s">
        <v>278</v>
      </c>
      <c r="B291" s="58" t="s">
        <v>307</v>
      </c>
      <c r="C291" s="59">
        <v>545</v>
      </c>
    </row>
    <row r="292" spans="1:3" ht="22.5">
      <c r="A292" s="39" t="s">
        <v>278</v>
      </c>
      <c r="B292" s="39" t="s">
        <v>308</v>
      </c>
      <c r="C292" s="40">
        <v>8695</v>
      </c>
    </row>
    <row r="293" spans="1:3" ht="22.5">
      <c r="A293" s="39" t="s">
        <v>278</v>
      </c>
      <c r="B293" s="39" t="s">
        <v>309</v>
      </c>
      <c r="C293" s="40">
        <v>8695</v>
      </c>
    </row>
    <row r="294" spans="1:3" ht="22.5">
      <c r="A294" s="58" t="s">
        <v>278</v>
      </c>
      <c r="B294" s="58" t="s">
        <v>309</v>
      </c>
      <c r="C294" s="59">
        <v>8695</v>
      </c>
    </row>
    <row r="295" spans="1:3" ht="22.5">
      <c r="A295" s="39" t="s">
        <v>278</v>
      </c>
      <c r="B295" s="39" t="s">
        <v>310</v>
      </c>
      <c r="C295" s="40">
        <v>12</v>
      </c>
    </row>
    <row r="296" spans="1:3" ht="22.5">
      <c r="A296" s="39" t="s">
        <v>278</v>
      </c>
      <c r="B296" s="39" t="s">
        <v>311</v>
      </c>
      <c r="C296" s="40">
        <v>6</v>
      </c>
    </row>
    <row r="297" spans="1:3" ht="22.5">
      <c r="A297" s="58" t="s">
        <v>278</v>
      </c>
      <c r="B297" s="58" t="s">
        <v>311</v>
      </c>
      <c r="C297" s="59">
        <v>6</v>
      </c>
    </row>
    <row r="298" spans="1:3" ht="22.5">
      <c r="A298" s="39" t="s">
        <v>278</v>
      </c>
      <c r="B298" s="39" t="s">
        <v>312</v>
      </c>
      <c r="C298" s="40">
        <v>7</v>
      </c>
    </row>
    <row r="299" spans="1:3" ht="22.5">
      <c r="A299" s="58" t="s">
        <v>278</v>
      </c>
      <c r="B299" s="58" t="s">
        <v>312</v>
      </c>
      <c r="C299" s="59">
        <v>7</v>
      </c>
    </row>
    <row r="300" spans="1:3" ht="22.5">
      <c r="A300" s="39" t="s">
        <v>278</v>
      </c>
      <c r="B300" s="39" t="s">
        <v>313</v>
      </c>
      <c r="C300" s="40">
        <v>73117</v>
      </c>
    </row>
    <row r="301" spans="1:3" ht="22.5">
      <c r="A301" s="39" t="s">
        <v>278</v>
      </c>
      <c r="B301" s="39" t="s">
        <v>314</v>
      </c>
      <c r="C301" s="40">
        <v>73117</v>
      </c>
    </row>
    <row r="302" spans="1:3" ht="22.5">
      <c r="A302" s="39" t="s">
        <v>278</v>
      </c>
      <c r="B302" s="39" t="s">
        <v>315</v>
      </c>
      <c r="C302" s="40">
        <v>72847</v>
      </c>
    </row>
    <row r="303" spans="1:3" ht="22.5">
      <c r="A303" s="58" t="s">
        <v>278</v>
      </c>
      <c r="B303" s="58" t="s">
        <v>315</v>
      </c>
      <c r="C303" s="59">
        <v>72847</v>
      </c>
    </row>
    <row r="304" spans="1:3" ht="22.5">
      <c r="A304" s="39" t="s">
        <v>278</v>
      </c>
      <c r="B304" s="39" t="s">
        <v>316</v>
      </c>
      <c r="C304" s="40">
        <v>270</v>
      </c>
    </row>
    <row r="305" spans="1:3" ht="22.5">
      <c r="A305" s="58" t="s">
        <v>278</v>
      </c>
      <c r="B305" s="58" t="s">
        <v>316</v>
      </c>
      <c r="C305" s="59">
        <v>270</v>
      </c>
    </row>
    <row r="306" spans="1:3" ht="22.5">
      <c r="A306" s="39" t="s">
        <v>278</v>
      </c>
      <c r="B306" s="39" t="s">
        <v>246</v>
      </c>
      <c r="C306" s="40">
        <v>27622</v>
      </c>
    </row>
    <row r="307" spans="1:3" ht="22.5">
      <c r="A307" s="39" t="s">
        <v>278</v>
      </c>
      <c r="B307" s="39" t="s">
        <v>317</v>
      </c>
      <c r="C307" s="40">
        <v>70</v>
      </c>
    </row>
    <row r="308" spans="1:3" ht="22.5">
      <c r="A308" s="39" t="s">
        <v>278</v>
      </c>
      <c r="B308" s="39" t="s">
        <v>318</v>
      </c>
      <c r="C308" s="40">
        <v>70</v>
      </c>
    </row>
    <row r="309" spans="1:3" ht="22.5">
      <c r="A309" s="58" t="s">
        <v>278</v>
      </c>
      <c r="B309" s="58" t="s">
        <v>318</v>
      </c>
      <c r="C309" s="59">
        <v>70</v>
      </c>
    </row>
    <row r="310" spans="1:3" ht="22.5">
      <c r="A310" s="39" t="s">
        <v>278</v>
      </c>
      <c r="B310" s="39" t="s">
        <v>319</v>
      </c>
      <c r="C310" s="40">
        <v>477</v>
      </c>
    </row>
    <row r="311" spans="1:3" ht="22.5">
      <c r="A311" s="39" t="s">
        <v>278</v>
      </c>
      <c r="B311" s="39" t="s">
        <v>320</v>
      </c>
      <c r="C311" s="40">
        <v>477</v>
      </c>
    </row>
    <row r="312" spans="1:3" ht="22.5">
      <c r="A312" s="58" t="s">
        <v>278</v>
      </c>
      <c r="B312" s="58" t="s">
        <v>320</v>
      </c>
      <c r="C312" s="59">
        <v>477</v>
      </c>
    </row>
    <row r="313" spans="1:3" ht="22.5">
      <c r="A313" s="39" t="s">
        <v>278</v>
      </c>
      <c r="B313" s="39" t="s">
        <v>321</v>
      </c>
      <c r="C313" s="40">
        <v>36</v>
      </c>
    </row>
    <row r="314" spans="1:3" ht="22.5">
      <c r="A314" s="39" t="s">
        <v>278</v>
      </c>
      <c r="B314" s="39" t="s">
        <v>322</v>
      </c>
      <c r="C314" s="40">
        <v>36</v>
      </c>
    </row>
    <row r="315" spans="1:3" ht="22.5">
      <c r="A315" s="58" t="s">
        <v>278</v>
      </c>
      <c r="B315" s="58" t="s">
        <v>322</v>
      </c>
      <c r="C315" s="59">
        <v>36</v>
      </c>
    </row>
    <row r="316" spans="1:3" ht="22.5">
      <c r="A316" s="39" t="s">
        <v>278</v>
      </c>
      <c r="B316" s="39" t="s">
        <v>323</v>
      </c>
      <c r="C316" s="40">
        <v>629</v>
      </c>
    </row>
    <row r="317" spans="1:3" ht="22.5">
      <c r="A317" s="39" t="s">
        <v>278</v>
      </c>
      <c r="B317" s="39" t="s">
        <v>324</v>
      </c>
      <c r="C317" s="40">
        <v>629</v>
      </c>
    </row>
    <row r="318" spans="1:3" ht="22.5">
      <c r="A318" s="58" t="s">
        <v>278</v>
      </c>
      <c r="B318" s="58" t="s">
        <v>324</v>
      </c>
      <c r="C318" s="59">
        <v>629</v>
      </c>
    </row>
    <row r="319" spans="1:3" ht="22.5">
      <c r="A319" s="39" t="s">
        <v>278</v>
      </c>
      <c r="B319" s="39" t="s">
        <v>325</v>
      </c>
      <c r="C319" s="40">
        <v>4039</v>
      </c>
    </row>
    <row r="320" spans="1:3" ht="22.5">
      <c r="A320" s="39" t="s">
        <v>278</v>
      </c>
      <c r="B320" s="39" t="s">
        <v>326</v>
      </c>
      <c r="C320" s="40">
        <v>2793</v>
      </c>
    </row>
    <row r="321" spans="1:3" ht="22.5">
      <c r="A321" s="58" t="s">
        <v>278</v>
      </c>
      <c r="B321" s="58" t="s">
        <v>326</v>
      </c>
      <c r="C321" s="59">
        <v>2793</v>
      </c>
    </row>
    <row r="322" spans="1:3" ht="22.5">
      <c r="A322" s="39" t="s">
        <v>278</v>
      </c>
      <c r="B322" s="39" t="s">
        <v>327</v>
      </c>
      <c r="C322" s="40">
        <v>1246</v>
      </c>
    </row>
    <row r="323" spans="1:3" ht="22.5">
      <c r="A323" s="58" t="s">
        <v>278</v>
      </c>
      <c r="B323" s="58" t="s">
        <v>327</v>
      </c>
      <c r="C323" s="59">
        <v>1246</v>
      </c>
    </row>
    <row r="324" spans="1:3" ht="22.5">
      <c r="A324" s="39" t="s">
        <v>278</v>
      </c>
      <c r="B324" s="39" t="s">
        <v>247</v>
      </c>
      <c r="C324" s="40">
        <v>122</v>
      </c>
    </row>
    <row r="325" spans="1:3" ht="22.5">
      <c r="A325" s="39" t="s">
        <v>278</v>
      </c>
      <c r="B325" s="39" t="s">
        <v>248</v>
      </c>
      <c r="C325" s="40">
        <v>122</v>
      </c>
    </row>
    <row r="326" spans="1:3" ht="22.5">
      <c r="A326" s="58" t="s">
        <v>278</v>
      </c>
      <c r="B326" s="58" t="s">
        <v>248</v>
      </c>
      <c r="C326" s="59">
        <v>122</v>
      </c>
    </row>
    <row r="327" spans="1:3" ht="22.5">
      <c r="A327" s="39" t="s">
        <v>278</v>
      </c>
      <c r="B327" s="39" t="s">
        <v>328</v>
      </c>
      <c r="C327" s="40">
        <v>9896</v>
      </c>
    </row>
    <row r="328" spans="1:3" ht="22.5">
      <c r="A328" s="39" t="s">
        <v>278</v>
      </c>
      <c r="B328" s="39" t="s">
        <v>329</v>
      </c>
      <c r="C328" s="40">
        <v>9896</v>
      </c>
    </row>
    <row r="329" spans="1:3" ht="22.5">
      <c r="A329" s="58" t="s">
        <v>278</v>
      </c>
      <c r="B329" s="58" t="s">
        <v>329</v>
      </c>
      <c r="C329" s="59">
        <v>9896</v>
      </c>
    </row>
    <row r="330" spans="1:3" ht="22.5">
      <c r="A330" s="39" t="s">
        <v>278</v>
      </c>
      <c r="B330" s="39" t="s">
        <v>330</v>
      </c>
      <c r="C330" s="40">
        <v>3309</v>
      </c>
    </row>
    <row r="331" spans="1:3" ht="22.5">
      <c r="A331" s="39" t="s">
        <v>278</v>
      </c>
      <c r="B331" s="39" t="s">
        <v>331</v>
      </c>
      <c r="C331" s="40">
        <v>3309</v>
      </c>
    </row>
    <row r="332" spans="1:3" ht="22.5">
      <c r="A332" s="58" t="s">
        <v>278</v>
      </c>
      <c r="B332" s="58" t="s">
        <v>331</v>
      </c>
      <c r="C332" s="59">
        <v>3309</v>
      </c>
    </row>
    <row r="333" spans="1:3" ht="22.5">
      <c r="A333" s="39" t="s">
        <v>278</v>
      </c>
      <c r="B333" s="39" t="s">
        <v>332</v>
      </c>
      <c r="C333" s="40">
        <v>618</v>
      </c>
    </row>
    <row r="334" spans="1:3" ht="22.5">
      <c r="A334" s="39" t="s">
        <v>278</v>
      </c>
      <c r="B334" s="39" t="s">
        <v>333</v>
      </c>
      <c r="C334" s="40">
        <v>618</v>
      </c>
    </row>
    <row r="335" spans="1:3" ht="22.5">
      <c r="A335" s="58" t="s">
        <v>278</v>
      </c>
      <c r="B335" s="58" t="s">
        <v>333</v>
      </c>
      <c r="C335" s="59">
        <v>618</v>
      </c>
    </row>
    <row r="336" spans="1:3" ht="22.5">
      <c r="A336" s="39" t="s">
        <v>278</v>
      </c>
      <c r="B336" s="39" t="s">
        <v>334</v>
      </c>
      <c r="C336" s="40">
        <v>8426</v>
      </c>
    </row>
    <row r="337" spans="1:3" ht="22.5">
      <c r="A337" s="39" t="s">
        <v>278</v>
      </c>
      <c r="B337" s="39" t="s">
        <v>335</v>
      </c>
      <c r="C337" s="40">
        <v>8426</v>
      </c>
    </row>
    <row r="338" spans="1:3" ht="22.5">
      <c r="A338" s="58" t="s">
        <v>278</v>
      </c>
      <c r="B338" s="58" t="s">
        <v>335</v>
      </c>
      <c r="C338" s="59">
        <v>8426</v>
      </c>
    </row>
    <row r="339" spans="1:3" ht="22.5">
      <c r="A339" s="39" t="s">
        <v>278</v>
      </c>
      <c r="B339" s="39" t="s">
        <v>336</v>
      </c>
      <c r="C339" s="40">
        <v>6568</v>
      </c>
    </row>
    <row r="340" spans="1:3" ht="22.5">
      <c r="A340" s="39" t="s">
        <v>278</v>
      </c>
      <c r="B340" s="39" t="s">
        <v>337</v>
      </c>
      <c r="C340" s="40">
        <v>4889</v>
      </c>
    </row>
    <row r="341" spans="1:3" ht="22.5">
      <c r="A341" s="39" t="s">
        <v>278</v>
      </c>
      <c r="B341" s="39" t="s">
        <v>338</v>
      </c>
      <c r="C341" s="40">
        <v>4889</v>
      </c>
    </row>
    <row r="342" spans="1:3" ht="22.5">
      <c r="A342" s="58" t="s">
        <v>278</v>
      </c>
      <c r="B342" s="58" t="s">
        <v>338</v>
      </c>
      <c r="C342" s="59">
        <v>4889</v>
      </c>
    </row>
    <row r="343" spans="1:3" ht="22.5">
      <c r="A343" s="39" t="s">
        <v>278</v>
      </c>
      <c r="B343" s="39" t="s">
        <v>339</v>
      </c>
      <c r="C343" s="40">
        <v>853</v>
      </c>
    </row>
    <row r="344" spans="1:3" ht="22.5">
      <c r="A344" s="39" t="s">
        <v>278</v>
      </c>
      <c r="B344" s="39" t="s">
        <v>340</v>
      </c>
      <c r="C344" s="40">
        <v>449</v>
      </c>
    </row>
    <row r="345" spans="1:3" ht="22.5">
      <c r="A345" s="58" t="s">
        <v>278</v>
      </c>
      <c r="B345" s="58" t="s">
        <v>340</v>
      </c>
      <c r="C345" s="59">
        <v>449</v>
      </c>
    </row>
    <row r="346" spans="1:3" ht="22.5">
      <c r="A346" s="39" t="s">
        <v>278</v>
      </c>
      <c r="B346" s="39" t="s">
        <v>341</v>
      </c>
      <c r="C346" s="40">
        <v>404</v>
      </c>
    </row>
    <row r="347" spans="1:3" ht="22.5">
      <c r="A347" s="58" t="s">
        <v>278</v>
      </c>
      <c r="B347" s="58" t="s">
        <v>341</v>
      </c>
      <c r="C347" s="59">
        <v>404</v>
      </c>
    </row>
    <row r="348" spans="1:3" ht="22.5">
      <c r="A348" s="39" t="s">
        <v>278</v>
      </c>
      <c r="B348" s="39" t="s">
        <v>342</v>
      </c>
      <c r="C348" s="40">
        <v>789</v>
      </c>
    </row>
    <row r="349" spans="1:3" ht="22.5">
      <c r="A349" s="39" t="s">
        <v>278</v>
      </c>
      <c r="B349" s="39" t="s">
        <v>343</v>
      </c>
      <c r="C349" s="40">
        <v>789</v>
      </c>
    </row>
    <row r="350" spans="1:3" ht="22.5">
      <c r="A350" s="58" t="s">
        <v>278</v>
      </c>
      <c r="B350" s="58" t="s">
        <v>343</v>
      </c>
      <c r="C350" s="59">
        <v>789</v>
      </c>
    </row>
    <row r="351" spans="1:3" ht="22.5">
      <c r="A351" s="39" t="s">
        <v>278</v>
      </c>
      <c r="B351" s="39" t="s">
        <v>344</v>
      </c>
      <c r="C351" s="40">
        <v>1</v>
      </c>
    </row>
    <row r="352" spans="1:3" ht="22.5">
      <c r="A352" s="39" t="s">
        <v>278</v>
      </c>
      <c r="B352" s="39" t="s">
        <v>345</v>
      </c>
      <c r="C352" s="40">
        <v>1</v>
      </c>
    </row>
    <row r="353" spans="1:3" ht="22.5">
      <c r="A353" s="58" t="s">
        <v>278</v>
      </c>
      <c r="B353" s="58" t="s">
        <v>345</v>
      </c>
      <c r="C353" s="59">
        <v>1</v>
      </c>
    </row>
    <row r="354" spans="1:3" ht="22.5">
      <c r="A354" s="39" t="s">
        <v>278</v>
      </c>
      <c r="B354" s="39" t="s">
        <v>346</v>
      </c>
      <c r="C354" s="40">
        <v>36</v>
      </c>
    </row>
    <row r="355" spans="1:3" ht="22.5">
      <c r="A355" s="39" t="s">
        <v>278</v>
      </c>
      <c r="B355" s="39" t="s">
        <v>347</v>
      </c>
      <c r="C355" s="40">
        <v>36</v>
      </c>
    </row>
    <row r="356" spans="1:3" ht="22.5">
      <c r="A356" s="58" t="s">
        <v>278</v>
      </c>
      <c r="B356" s="58" t="s">
        <v>347</v>
      </c>
      <c r="C356" s="59">
        <v>36</v>
      </c>
    </row>
    <row r="357" spans="1:3" ht="22.5">
      <c r="A357" s="39" t="s">
        <v>278</v>
      </c>
      <c r="B357" s="39" t="s">
        <v>348</v>
      </c>
      <c r="C357" s="40">
        <v>1101</v>
      </c>
    </row>
    <row r="358" spans="1:3" ht="22.5">
      <c r="A358" s="39" t="s">
        <v>278</v>
      </c>
      <c r="B358" s="39" t="s">
        <v>349</v>
      </c>
      <c r="C358" s="40">
        <v>1101</v>
      </c>
    </row>
    <row r="359" spans="1:3" ht="22.5">
      <c r="A359" s="39" t="s">
        <v>278</v>
      </c>
      <c r="B359" s="39" t="s">
        <v>350</v>
      </c>
      <c r="C359" s="40">
        <v>1101</v>
      </c>
    </row>
    <row r="360" spans="1:3" ht="22.5">
      <c r="A360" s="58" t="s">
        <v>278</v>
      </c>
      <c r="B360" s="58" t="s">
        <v>350</v>
      </c>
      <c r="C360" s="59">
        <v>1101</v>
      </c>
    </row>
  </sheetData>
  <autoFilter ref="A13:J360"/>
  <mergeCells count="7">
    <mergeCell ref="A11:G11"/>
    <mergeCell ref="A1:F1"/>
    <mergeCell ref="A6:H6"/>
    <mergeCell ref="A7:G7"/>
    <mergeCell ref="A8:G8"/>
    <mergeCell ref="A9:G9"/>
    <mergeCell ref="A10:G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0"/>
  <sheetViews>
    <sheetView topLeftCell="S1" workbookViewId="0">
      <selection activeCell="A2" sqref="A1:R1048576"/>
    </sheetView>
  </sheetViews>
  <sheetFormatPr defaultRowHeight="15"/>
  <cols>
    <col min="1" max="18" width="0" style="44" hidden="1" customWidth="1"/>
    <col min="19" max="16384" width="9.140625" style="44"/>
  </cols>
  <sheetData>
    <row r="1" spans="1:10">
      <c r="A1" s="163" t="s">
        <v>121</v>
      </c>
      <c r="B1" s="163"/>
      <c r="C1" s="163"/>
      <c r="D1" s="163"/>
      <c r="E1" s="163"/>
      <c r="F1" s="163"/>
      <c r="G1" s="47"/>
      <c r="H1" s="47"/>
      <c r="I1" s="47"/>
      <c r="J1" s="47"/>
    </row>
    <row r="2" spans="1:10">
      <c r="A2" s="48" t="s">
        <v>122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>
      <c r="A3" s="49"/>
      <c r="B3" s="50"/>
      <c r="C3" s="50"/>
      <c r="D3" s="50"/>
      <c r="E3" s="50"/>
      <c r="F3" s="50"/>
      <c r="G3" s="50"/>
      <c r="H3" s="50"/>
      <c r="I3" s="50"/>
      <c r="J3" s="50"/>
    </row>
    <row r="4" spans="1:10">
      <c r="A4" s="49" t="s">
        <v>351</v>
      </c>
      <c r="B4" s="50"/>
      <c r="C4" s="50"/>
      <c r="D4" s="50"/>
      <c r="E4" s="51"/>
      <c r="F4" s="50"/>
      <c r="G4" s="51"/>
      <c r="H4" s="51"/>
      <c r="I4" s="50"/>
      <c r="J4" s="50"/>
    </row>
    <row r="5" spans="1:10">
      <c r="A5" s="47" t="s">
        <v>352</v>
      </c>
      <c r="B5" s="47"/>
      <c r="C5" s="47"/>
      <c r="D5" s="47"/>
      <c r="E5" s="47"/>
      <c r="F5" s="47"/>
      <c r="G5" s="47"/>
      <c r="H5" s="47"/>
      <c r="I5" s="47"/>
      <c r="J5" s="47"/>
    </row>
    <row r="6" spans="1:10">
      <c r="A6" s="161"/>
      <c r="B6" s="162"/>
      <c r="C6" s="162"/>
      <c r="D6" s="162"/>
      <c r="E6" s="162"/>
      <c r="F6" s="162"/>
      <c r="G6" s="162"/>
      <c r="H6" s="162"/>
      <c r="I6" s="52"/>
      <c r="J6" s="52"/>
    </row>
    <row r="7" spans="1:10">
      <c r="A7" s="161" t="s">
        <v>125</v>
      </c>
      <c r="B7" s="162"/>
      <c r="C7" s="162"/>
      <c r="D7" s="162"/>
      <c r="E7" s="162"/>
      <c r="F7" s="162"/>
      <c r="G7" s="162"/>
    </row>
    <row r="8" spans="1:10">
      <c r="A8" s="161" t="s">
        <v>126</v>
      </c>
      <c r="B8" s="162"/>
      <c r="C8" s="162"/>
      <c r="D8" s="162"/>
      <c r="E8" s="162"/>
      <c r="F8" s="162"/>
      <c r="G8" s="162"/>
    </row>
    <row r="9" spans="1:10">
      <c r="A9" s="161" t="s">
        <v>127</v>
      </c>
      <c r="B9" s="162"/>
      <c r="C9" s="162"/>
      <c r="D9" s="162"/>
      <c r="E9" s="162"/>
      <c r="F9" s="162"/>
      <c r="G9" s="162"/>
    </row>
    <row r="10" spans="1:10">
      <c r="A10" s="161" t="s">
        <v>128</v>
      </c>
      <c r="B10" s="162"/>
      <c r="C10" s="162"/>
      <c r="D10" s="162"/>
      <c r="E10" s="162"/>
      <c r="F10" s="162"/>
      <c r="G10" s="162"/>
    </row>
    <row r="11" spans="1:10">
      <c r="A11" s="161"/>
      <c r="B11" s="162"/>
      <c r="C11" s="162"/>
      <c r="D11" s="162"/>
      <c r="E11" s="162"/>
      <c r="F11" s="162"/>
      <c r="G11" s="162"/>
    </row>
    <row r="12" spans="1:10">
      <c r="A12" s="53" t="s">
        <v>12</v>
      </c>
      <c r="B12" s="53"/>
      <c r="C12" s="53"/>
      <c r="D12" s="53"/>
      <c r="E12" s="53"/>
      <c r="F12" s="53"/>
      <c r="G12" s="53"/>
      <c r="H12" s="53"/>
      <c r="I12" s="47" t="s">
        <v>359</v>
      </c>
      <c r="J12" s="47"/>
    </row>
    <row r="13" spans="1:10" ht="31.5">
      <c r="A13" s="54" t="s">
        <v>129</v>
      </c>
      <c r="B13" s="54" t="s">
        <v>130</v>
      </c>
      <c r="C13" s="54" t="s">
        <v>131</v>
      </c>
    </row>
    <row r="14" spans="1:10">
      <c r="A14" s="55" t="s">
        <v>132</v>
      </c>
      <c r="B14" s="55"/>
      <c r="C14" s="56">
        <v>652712</v>
      </c>
    </row>
    <row r="15" spans="1:10">
      <c r="A15" s="42" t="s">
        <v>133</v>
      </c>
      <c r="B15" s="42"/>
      <c r="C15" s="43">
        <v>130927</v>
      </c>
      <c r="D15" s="57">
        <f>C15-C104</f>
        <v>94402</v>
      </c>
      <c r="E15" s="44">
        <v>94402</v>
      </c>
      <c r="G15" s="57">
        <f>'1'!C15</f>
        <v>137172</v>
      </c>
      <c r="I15" s="57">
        <f>G15-C15</f>
        <v>6245</v>
      </c>
      <c r="J15" s="44">
        <v>6245</v>
      </c>
    </row>
    <row r="16" spans="1:10" ht="22.5">
      <c r="A16" s="42" t="s">
        <v>133</v>
      </c>
      <c r="B16" s="42" t="s">
        <v>134</v>
      </c>
      <c r="C16" s="43">
        <v>906</v>
      </c>
    </row>
    <row r="17" spans="1:3" ht="22.5">
      <c r="A17" s="42" t="s">
        <v>133</v>
      </c>
      <c r="B17" s="42" t="s">
        <v>135</v>
      </c>
      <c r="C17" s="43">
        <v>490</v>
      </c>
    </row>
    <row r="18" spans="1:3" ht="22.5">
      <c r="A18" s="42" t="s">
        <v>133</v>
      </c>
      <c r="B18" s="42" t="s">
        <v>136</v>
      </c>
      <c r="C18" s="43">
        <v>490</v>
      </c>
    </row>
    <row r="19" spans="1:3" ht="22.5">
      <c r="A19" s="42" t="s">
        <v>133</v>
      </c>
      <c r="B19" s="42" t="s">
        <v>137</v>
      </c>
      <c r="C19" s="43">
        <v>490</v>
      </c>
    </row>
    <row r="20" spans="1:3" ht="22.5">
      <c r="A20" s="45" t="s">
        <v>133</v>
      </c>
      <c r="B20" s="45" t="s">
        <v>137</v>
      </c>
      <c r="C20" s="46">
        <v>490</v>
      </c>
    </row>
    <row r="21" spans="1:3" ht="22.5">
      <c r="A21" s="42" t="s">
        <v>133</v>
      </c>
      <c r="B21" s="42" t="s">
        <v>138</v>
      </c>
      <c r="C21" s="43">
        <v>416</v>
      </c>
    </row>
    <row r="22" spans="1:3" ht="22.5">
      <c r="A22" s="42" t="s">
        <v>133</v>
      </c>
      <c r="B22" s="42" t="s">
        <v>139</v>
      </c>
      <c r="C22" s="43">
        <v>416</v>
      </c>
    </row>
    <row r="23" spans="1:3" ht="22.5">
      <c r="A23" s="42" t="s">
        <v>133</v>
      </c>
      <c r="B23" s="42" t="s">
        <v>140</v>
      </c>
      <c r="C23" s="43">
        <v>416</v>
      </c>
    </row>
    <row r="24" spans="1:3" ht="22.5">
      <c r="A24" s="45" t="s">
        <v>133</v>
      </c>
      <c r="B24" s="45" t="s">
        <v>140</v>
      </c>
      <c r="C24" s="46">
        <v>416</v>
      </c>
    </row>
    <row r="25" spans="1:3" ht="22.5">
      <c r="A25" s="42" t="s">
        <v>133</v>
      </c>
      <c r="B25" s="42" t="s">
        <v>141</v>
      </c>
      <c r="C25" s="43">
        <v>5132</v>
      </c>
    </row>
    <row r="26" spans="1:3" ht="22.5">
      <c r="A26" s="42" t="s">
        <v>133</v>
      </c>
      <c r="B26" s="42" t="s">
        <v>142</v>
      </c>
      <c r="C26" s="43">
        <v>5132</v>
      </c>
    </row>
    <row r="27" spans="1:3" ht="22.5">
      <c r="A27" s="42" t="s">
        <v>133</v>
      </c>
      <c r="B27" s="42" t="s">
        <v>143</v>
      </c>
      <c r="C27" s="43">
        <v>5132</v>
      </c>
    </row>
    <row r="28" spans="1:3" ht="22.5">
      <c r="A28" s="42" t="s">
        <v>133</v>
      </c>
      <c r="B28" s="42" t="s">
        <v>144</v>
      </c>
      <c r="C28" s="43">
        <v>5132</v>
      </c>
    </row>
    <row r="29" spans="1:3" ht="22.5">
      <c r="A29" s="45" t="s">
        <v>133</v>
      </c>
      <c r="B29" s="45" t="s">
        <v>144</v>
      </c>
      <c r="C29" s="46">
        <v>5132</v>
      </c>
    </row>
    <row r="30" spans="1:3" ht="22.5">
      <c r="A30" s="42" t="s">
        <v>133</v>
      </c>
      <c r="B30" s="42" t="s">
        <v>145</v>
      </c>
      <c r="C30" s="43">
        <v>86456</v>
      </c>
    </row>
    <row r="31" spans="1:3" ht="22.5">
      <c r="A31" s="42" t="s">
        <v>133</v>
      </c>
      <c r="B31" s="42" t="s">
        <v>146</v>
      </c>
      <c r="C31" s="43">
        <v>5223</v>
      </c>
    </row>
    <row r="32" spans="1:3" ht="22.5">
      <c r="A32" s="42" t="s">
        <v>133</v>
      </c>
      <c r="B32" s="42" t="s">
        <v>147</v>
      </c>
      <c r="C32" s="43">
        <v>760</v>
      </c>
    </row>
    <row r="33" spans="1:3" ht="22.5">
      <c r="A33" s="42" t="s">
        <v>133</v>
      </c>
      <c r="B33" s="42" t="s">
        <v>353</v>
      </c>
      <c r="C33" s="43">
        <v>760</v>
      </c>
    </row>
    <row r="34" spans="1:3" ht="22.5">
      <c r="A34" s="45" t="s">
        <v>133</v>
      </c>
      <c r="B34" s="45" t="s">
        <v>353</v>
      </c>
      <c r="C34" s="46">
        <v>760</v>
      </c>
    </row>
    <row r="35" spans="1:3" ht="22.5">
      <c r="A35" s="42" t="s">
        <v>133</v>
      </c>
      <c r="B35" s="42" t="s">
        <v>149</v>
      </c>
      <c r="C35" s="43">
        <v>1809</v>
      </c>
    </row>
    <row r="36" spans="1:3" ht="22.5">
      <c r="A36" s="42" t="s">
        <v>133</v>
      </c>
      <c r="B36" s="42" t="s">
        <v>150</v>
      </c>
      <c r="C36" s="43">
        <v>1809</v>
      </c>
    </row>
    <row r="37" spans="1:3" ht="22.5">
      <c r="A37" s="45" t="s">
        <v>133</v>
      </c>
      <c r="B37" s="45" t="s">
        <v>150</v>
      </c>
      <c r="C37" s="46">
        <v>1809</v>
      </c>
    </row>
    <row r="38" spans="1:3" ht="22.5">
      <c r="A38" s="42" t="s">
        <v>133</v>
      </c>
      <c r="B38" s="42" t="s">
        <v>151</v>
      </c>
      <c r="C38" s="43">
        <v>2654</v>
      </c>
    </row>
    <row r="39" spans="1:3" ht="22.5">
      <c r="A39" s="42" t="s">
        <v>133</v>
      </c>
      <c r="B39" s="42" t="s">
        <v>152</v>
      </c>
      <c r="C39" s="43">
        <v>2654</v>
      </c>
    </row>
    <row r="40" spans="1:3" ht="22.5">
      <c r="A40" s="45" t="s">
        <v>133</v>
      </c>
      <c r="B40" s="45" t="s">
        <v>152</v>
      </c>
      <c r="C40" s="46">
        <v>2654</v>
      </c>
    </row>
    <row r="41" spans="1:3" ht="22.5">
      <c r="A41" s="42" t="s">
        <v>133</v>
      </c>
      <c r="B41" s="42" t="s">
        <v>153</v>
      </c>
      <c r="C41" s="43">
        <v>18054</v>
      </c>
    </row>
    <row r="42" spans="1:3" ht="22.5">
      <c r="A42" s="42" t="s">
        <v>133</v>
      </c>
      <c r="B42" s="42" t="s">
        <v>154</v>
      </c>
      <c r="C42" s="43">
        <v>8924</v>
      </c>
    </row>
    <row r="43" spans="1:3" ht="22.5">
      <c r="A43" s="42" t="s">
        <v>133</v>
      </c>
      <c r="B43" s="42" t="s">
        <v>155</v>
      </c>
      <c r="C43" s="43">
        <v>4462</v>
      </c>
    </row>
    <row r="44" spans="1:3" ht="22.5">
      <c r="A44" s="45" t="s">
        <v>133</v>
      </c>
      <c r="B44" s="45" t="s">
        <v>155</v>
      </c>
      <c r="C44" s="46">
        <v>4462</v>
      </c>
    </row>
    <row r="45" spans="1:3" ht="22.5">
      <c r="A45" s="42" t="s">
        <v>133</v>
      </c>
      <c r="B45" s="42" t="s">
        <v>156</v>
      </c>
      <c r="C45" s="43">
        <v>4462</v>
      </c>
    </row>
    <row r="46" spans="1:3" ht="22.5">
      <c r="A46" s="45" t="s">
        <v>133</v>
      </c>
      <c r="B46" s="45" t="s">
        <v>156</v>
      </c>
      <c r="C46" s="46">
        <v>4462</v>
      </c>
    </row>
    <row r="47" spans="1:3" ht="22.5">
      <c r="A47" s="42" t="s">
        <v>133</v>
      </c>
      <c r="B47" s="42" t="s">
        <v>157</v>
      </c>
      <c r="C47" s="43">
        <v>7600</v>
      </c>
    </row>
    <row r="48" spans="1:3" ht="22.5">
      <c r="A48" s="42" t="s">
        <v>133</v>
      </c>
      <c r="B48" s="42" t="s">
        <v>158</v>
      </c>
      <c r="C48" s="43">
        <v>6840</v>
      </c>
    </row>
    <row r="49" spans="1:3" ht="22.5">
      <c r="A49" s="45" t="s">
        <v>133</v>
      </c>
      <c r="B49" s="45" t="s">
        <v>158</v>
      </c>
      <c r="C49" s="46">
        <v>6840</v>
      </c>
    </row>
    <row r="50" spans="1:3" ht="22.5">
      <c r="A50" s="42" t="s">
        <v>133</v>
      </c>
      <c r="B50" s="42" t="s">
        <v>159</v>
      </c>
      <c r="C50" s="43">
        <v>760</v>
      </c>
    </row>
    <row r="51" spans="1:3" ht="22.5">
      <c r="A51" s="45" t="s">
        <v>133</v>
      </c>
      <c r="B51" s="45" t="s">
        <v>159</v>
      </c>
      <c r="C51" s="46">
        <v>760</v>
      </c>
    </row>
    <row r="52" spans="1:3" ht="22.5">
      <c r="A52" s="42" t="s">
        <v>133</v>
      </c>
      <c r="B52" s="42" t="s">
        <v>160</v>
      </c>
      <c r="C52" s="43">
        <v>1530</v>
      </c>
    </row>
    <row r="53" spans="1:3" ht="22.5">
      <c r="A53" s="42" t="s">
        <v>133</v>
      </c>
      <c r="B53" s="42" t="s">
        <v>161</v>
      </c>
      <c r="C53" s="43">
        <v>1377</v>
      </c>
    </row>
    <row r="54" spans="1:3" ht="22.5">
      <c r="A54" s="45" t="s">
        <v>133</v>
      </c>
      <c r="B54" s="45" t="s">
        <v>161</v>
      </c>
      <c r="C54" s="46">
        <v>1377</v>
      </c>
    </row>
    <row r="55" spans="1:3" ht="22.5">
      <c r="A55" s="42" t="s">
        <v>133</v>
      </c>
      <c r="B55" s="42" t="s">
        <v>162</v>
      </c>
      <c r="C55" s="43">
        <v>153</v>
      </c>
    </row>
    <row r="56" spans="1:3" ht="22.5">
      <c r="A56" s="45" t="s">
        <v>133</v>
      </c>
      <c r="B56" s="45" t="s">
        <v>162</v>
      </c>
      <c r="C56" s="46">
        <v>153</v>
      </c>
    </row>
    <row r="57" spans="1:3" ht="22.5">
      <c r="A57" s="42" t="s">
        <v>133</v>
      </c>
      <c r="B57" s="42" t="s">
        <v>163</v>
      </c>
      <c r="C57" s="43">
        <v>2583</v>
      </c>
    </row>
    <row r="58" spans="1:3" ht="22.5">
      <c r="A58" s="42" t="s">
        <v>133</v>
      </c>
      <c r="B58" s="42" t="s">
        <v>164</v>
      </c>
      <c r="C58" s="43">
        <v>403</v>
      </c>
    </row>
    <row r="59" spans="1:3" ht="22.5">
      <c r="A59" s="42" t="s">
        <v>133</v>
      </c>
      <c r="B59" s="42" t="s">
        <v>165</v>
      </c>
      <c r="C59" s="43">
        <v>403</v>
      </c>
    </row>
    <row r="60" spans="1:3" ht="22.5">
      <c r="A60" s="45" t="s">
        <v>133</v>
      </c>
      <c r="B60" s="45" t="s">
        <v>165</v>
      </c>
      <c r="C60" s="46">
        <v>403</v>
      </c>
    </row>
    <row r="61" spans="1:3" ht="22.5">
      <c r="A61" s="42" t="s">
        <v>133</v>
      </c>
      <c r="B61" s="42" t="s">
        <v>166</v>
      </c>
      <c r="C61" s="43">
        <v>2180</v>
      </c>
    </row>
    <row r="62" spans="1:3" ht="22.5">
      <c r="A62" s="42" t="s">
        <v>133</v>
      </c>
      <c r="B62" s="42" t="s">
        <v>167</v>
      </c>
      <c r="C62" s="43">
        <v>2180</v>
      </c>
    </row>
    <row r="63" spans="1:3" ht="22.5">
      <c r="A63" s="45" t="s">
        <v>133</v>
      </c>
      <c r="B63" s="45" t="s">
        <v>167</v>
      </c>
      <c r="C63" s="46">
        <v>2180</v>
      </c>
    </row>
    <row r="64" spans="1:3" ht="22.5">
      <c r="A64" s="42" t="s">
        <v>133</v>
      </c>
      <c r="B64" s="42" t="s">
        <v>168</v>
      </c>
      <c r="C64" s="43">
        <v>60596</v>
      </c>
    </row>
    <row r="65" spans="1:3" ht="22.5">
      <c r="A65" s="42" t="s">
        <v>133</v>
      </c>
      <c r="B65" s="42" t="s">
        <v>169</v>
      </c>
      <c r="C65" s="43">
        <v>60596</v>
      </c>
    </row>
    <row r="66" spans="1:3" ht="22.5">
      <c r="A66" s="42" t="s">
        <v>133</v>
      </c>
      <c r="B66" s="42" t="s">
        <v>170</v>
      </c>
      <c r="C66" s="43">
        <v>6386</v>
      </c>
    </row>
    <row r="67" spans="1:3" ht="22.5">
      <c r="A67" s="45" t="s">
        <v>133</v>
      </c>
      <c r="B67" s="45" t="s">
        <v>170</v>
      </c>
      <c r="C67" s="46">
        <v>6386</v>
      </c>
    </row>
    <row r="68" spans="1:3" ht="22.5">
      <c r="A68" s="42" t="s">
        <v>133</v>
      </c>
      <c r="B68" s="42" t="s">
        <v>171</v>
      </c>
      <c r="C68" s="43">
        <v>51500</v>
      </c>
    </row>
    <row r="69" spans="1:3" ht="22.5">
      <c r="A69" s="45" t="s">
        <v>133</v>
      </c>
      <c r="B69" s="45" t="s">
        <v>171</v>
      </c>
      <c r="C69" s="46">
        <v>51500</v>
      </c>
    </row>
    <row r="70" spans="1:3" ht="22.5">
      <c r="A70" s="42" t="s">
        <v>133</v>
      </c>
      <c r="B70" s="42" t="s">
        <v>172</v>
      </c>
      <c r="C70" s="43">
        <v>2710</v>
      </c>
    </row>
    <row r="71" spans="1:3" ht="22.5">
      <c r="A71" s="45" t="s">
        <v>133</v>
      </c>
      <c r="B71" s="45" t="s">
        <v>172</v>
      </c>
      <c r="C71" s="46">
        <v>2710</v>
      </c>
    </row>
    <row r="72" spans="1:3" ht="22.5">
      <c r="A72" s="42" t="s">
        <v>133</v>
      </c>
      <c r="B72" s="42" t="s">
        <v>173</v>
      </c>
      <c r="C72" s="43">
        <v>1586</v>
      </c>
    </row>
    <row r="73" spans="1:3" ht="22.5">
      <c r="A73" s="42" t="s">
        <v>133</v>
      </c>
      <c r="B73" s="42" t="s">
        <v>174</v>
      </c>
      <c r="C73" s="43">
        <v>1088</v>
      </c>
    </row>
    <row r="74" spans="1:3" ht="22.5">
      <c r="A74" s="42" t="s">
        <v>133</v>
      </c>
      <c r="B74" s="42" t="s">
        <v>175</v>
      </c>
      <c r="C74" s="43">
        <v>648</v>
      </c>
    </row>
    <row r="75" spans="1:3" ht="22.5">
      <c r="A75" s="42" t="s">
        <v>133</v>
      </c>
      <c r="B75" s="42" t="s">
        <v>176</v>
      </c>
      <c r="C75" s="43">
        <v>15</v>
      </c>
    </row>
    <row r="76" spans="1:3" ht="22.5">
      <c r="A76" s="45" t="s">
        <v>133</v>
      </c>
      <c r="B76" s="45" t="s">
        <v>176</v>
      </c>
      <c r="C76" s="46">
        <v>15</v>
      </c>
    </row>
    <row r="77" spans="1:3" ht="22.5">
      <c r="A77" s="42" t="s">
        <v>133</v>
      </c>
      <c r="B77" s="42" t="s">
        <v>177</v>
      </c>
      <c r="C77" s="43">
        <v>633</v>
      </c>
    </row>
    <row r="78" spans="1:3" ht="22.5">
      <c r="A78" s="45" t="s">
        <v>133</v>
      </c>
      <c r="B78" s="45" t="s">
        <v>177</v>
      </c>
      <c r="C78" s="46">
        <v>633</v>
      </c>
    </row>
    <row r="79" spans="1:3" ht="22.5">
      <c r="A79" s="42" t="s">
        <v>133</v>
      </c>
      <c r="B79" s="42" t="s">
        <v>178</v>
      </c>
      <c r="C79" s="43">
        <v>440</v>
      </c>
    </row>
    <row r="80" spans="1:3" ht="22.5">
      <c r="A80" s="42" t="s">
        <v>133</v>
      </c>
      <c r="B80" s="42" t="s">
        <v>179</v>
      </c>
      <c r="C80" s="43">
        <v>440</v>
      </c>
    </row>
    <row r="81" spans="1:3" ht="22.5">
      <c r="A81" s="45" t="s">
        <v>133</v>
      </c>
      <c r="B81" s="45" t="s">
        <v>179</v>
      </c>
      <c r="C81" s="46">
        <v>440</v>
      </c>
    </row>
    <row r="82" spans="1:3" ht="22.5">
      <c r="A82" s="42" t="s">
        <v>133</v>
      </c>
      <c r="B82" s="42" t="s">
        <v>180</v>
      </c>
      <c r="C82" s="43">
        <v>8</v>
      </c>
    </row>
    <row r="83" spans="1:3" ht="22.5">
      <c r="A83" s="42" t="s">
        <v>133</v>
      </c>
      <c r="B83" s="42" t="s">
        <v>181</v>
      </c>
      <c r="C83" s="43">
        <v>8</v>
      </c>
    </row>
    <row r="84" spans="1:3" ht="22.5">
      <c r="A84" s="42" t="s">
        <v>133</v>
      </c>
      <c r="B84" s="42" t="s">
        <v>182</v>
      </c>
      <c r="C84" s="43">
        <v>8</v>
      </c>
    </row>
    <row r="85" spans="1:3" ht="22.5">
      <c r="A85" s="45" t="s">
        <v>133</v>
      </c>
      <c r="B85" s="45" t="s">
        <v>182</v>
      </c>
      <c r="C85" s="46">
        <v>8</v>
      </c>
    </row>
    <row r="86" spans="1:3" ht="22.5">
      <c r="A86" s="42" t="s">
        <v>133</v>
      </c>
      <c r="B86" s="42" t="s">
        <v>183</v>
      </c>
      <c r="C86" s="43">
        <v>50</v>
      </c>
    </row>
    <row r="87" spans="1:3" ht="22.5">
      <c r="A87" s="42" t="s">
        <v>133</v>
      </c>
      <c r="B87" s="42" t="s">
        <v>184</v>
      </c>
      <c r="C87" s="43">
        <v>50</v>
      </c>
    </row>
    <row r="88" spans="1:3" ht="22.5">
      <c r="A88" s="42" t="s">
        <v>133</v>
      </c>
      <c r="B88" s="42" t="s">
        <v>185</v>
      </c>
      <c r="C88" s="43">
        <v>50</v>
      </c>
    </row>
    <row r="89" spans="1:3" ht="22.5">
      <c r="A89" s="45" t="s">
        <v>133</v>
      </c>
      <c r="B89" s="45" t="s">
        <v>185</v>
      </c>
      <c r="C89" s="46">
        <v>50</v>
      </c>
    </row>
    <row r="90" spans="1:3" ht="22.5">
      <c r="A90" s="42" t="s">
        <v>133</v>
      </c>
      <c r="B90" s="42" t="s">
        <v>186</v>
      </c>
      <c r="C90" s="43">
        <v>440</v>
      </c>
    </row>
    <row r="91" spans="1:3" ht="22.5">
      <c r="A91" s="42" t="s">
        <v>133</v>
      </c>
      <c r="B91" s="42" t="s">
        <v>187</v>
      </c>
      <c r="C91" s="43">
        <v>440</v>
      </c>
    </row>
    <row r="92" spans="1:3" ht="22.5">
      <c r="A92" s="42" t="s">
        <v>133</v>
      </c>
      <c r="B92" s="42" t="s">
        <v>188</v>
      </c>
      <c r="C92" s="43">
        <v>440</v>
      </c>
    </row>
    <row r="93" spans="1:3" ht="22.5">
      <c r="A93" s="45" t="s">
        <v>133</v>
      </c>
      <c r="B93" s="45" t="s">
        <v>188</v>
      </c>
      <c r="C93" s="46">
        <v>440</v>
      </c>
    </row>
    <row r="94" spans="1:3" ht="22.5">
      <c r="A94" s="42" t="s">
        <v>133</v>
      </c>
      <c r="B94" s="42" t="s">
        <v>189</v>
      </c>
      <c r="C94" s="43">
        <v>200</v>
      </c>
    </row>
    <row r="95" spans="1:3" ht="22.5">
      <c r="A95" s="42" t="s">
        <v>133</v>
      </c>
      <c r="B95" s="42" t="s">
        <v>190</v>
      </c>
      <c r="C95" s="43">
        <v>200</v>
      </c>
    </row>
    <row r="96" spans="1:3" ht="22.5">
      <c r="A96" s="42" t="s">
        <v>133</v>
      </c>
      <c r="B96" s="42" t="s">
        <v>191</v>
      </c>
      <c r="C96" s="43">
        <v>200</v>
      </c>
    </row>
    <row r="97" spans="1:3" ht="22.5">
      <c r="A97" s="42" t="s">
        <v>133</v>
      </c>
      <c r="B97" s="42" t="s">
        <v>192</v>
      </c>
      <c r="C97" s="43">
        <v>200</v>
      </c>
    </row>
    <row r="98" spans="1:3" ht="22.5">
      <c r="A98" s="45" t="s">
        <v>133</v>
      </c>
      <c r="B98" s="45" t="s">
        <v>192</v>
      </c>
      <c r="C98" s="46">
        <v>200</v>
      </c>
    </row>
    <row r="99" spans="1:3" ht="22.5">
      <c r="A99" s="42" t="s">
        <v>133</v>
      </c>
      <c r="B99" s="42" t="s">
        <v>193</v>
      </c>
      <c r="C99" s="43">
        <v>122</v>
      </c>
    </row>
    <row r="100" spans="1:3" ht="22.5">
      <c r="A100" s="42" t="s">
        <v>133</v>
      </c>
      <c r="B100" s="42" t="s">
        <v>194</v>
      </c>
      <c r="C100" s="43">
        <v>122</v>
      </c>
    </row>
    <row r="101" spans="1:3" ht="22.5">
      <c r="A101" s="42" t="s">
        <v>133</v>
      </c>
      <c r="B101" s="42" t="s">
        <v>195</v>
      </c>
      <c r="C101" s="43">
        <v>122</v>
      </c>
    </row>
    <row r="102" spans="1:3" ht="22.5">
      <c r="A102" s="42" t="s">
        <v>133</v>
      </c>
      <c r="B102" s="42" t="s">
        <v>196</v>
      </c>
      <c r="C102" s="43">
        <v>122</v>
      </c>
    </row>
    <row r="103" spans="1:3" ht="22.5">
      <c r="A103" s="45" t="s">
        <v>133</v>
      </c>
      <c r="B103" s="45" t="s">
        <v>196</v>
      </c>
      <c r="C103" s="46">
        <v>122</v>
      </c>
    </row>
    <row r="104" spans="1:3" ht="22.5">
      <c r="A104" s="42" t="s">
        <v>133</v>
      </c>
      <c r="B104" s="42" t="s">
        <v>197</v>
      </c>
      <c r="C104" s="43">
        <v>36525</v>
      </c>
    </row>
    <row r="105" spans="1:3" ht="22.5">
      <c r="A105" s="42" t="s">
        <v>133</v>
      </c>
      <c r="B105" s="42" t="s">
        <v>198</v>
      </c>
      <c r="C105" s="43">
        <v>36525</v>
      </c>
    </row>
    <row r="106" spans="1:3" ht="22.5">
      <c r="A106" s="42" t="s">
        <v>133</v>
      </c>
      <c r="B106" s="42" t="s">
        <v>199</v>
      </c>
      <c r="C106" s="43">
        <v>33645</v>
      </c>
    </row>
    <row r="107" spans="1:3" ht="22.5">
      <c r="A107" s="45" t="s">
        <v>133</v>
      </c>
      <c r="B107" s="45" t="s">
        <v>199</v>
      </c>
      <c r="C107" s="46">
        <v>33645</v>
      </c>
    </row>
    <row r="108" spans="1:3" ht="22.5">
      <c r="A108" s="42" t="s">
        <v>133</v>
      </c>
      <c r="B108" s="42" t="s">
        <v>200</v>
      </c>
      <c r="C108" s="43">
        <v>1436</v>
      </c>
    </row>
    <row r="109" spans="1:3" ht="22.5">
      <c r="A109" s="45" t="s">
        <v>133</v>
      </c>
      <c r="B109" s="45" t="s">
        <v>200</v>
      </c>
      <c r="C109" s="46">
        <v>1436</v>
      </c>
    </row>
    <row r="110" spans="1:3" ht="22.5">
      <c r="A110" s="42" t="s">
        <v>133</v>
      </c>
      <c r="B110" s="42" t="s">
        <v>201</v>
      </c>
      <c r="C110" s="43">
        <v>150</v>
      </c>
    </row>
    <row r="111" spans="1:3" ht="22.5">
      <c r="A111" s="45" t="s">
        <v>133</v>
      </c>
      <c r="B111" s="45" t="s">
        <v>201</v>
      </c>
      <c r="C111" s="46">
        <v>150</v>
      </c>
    </row>
    <row r="112" spans="1:3" ht="22.5">
      <c r="A112" s="42" t="s">
        <v>133</v>
      </c>
      <c r="B112" s="42" t="s">
        <v>203</v>
      </c>
      <c r="C112" s="43">
        <v>12</v>
      </c>
    </row>
    <row r="113" spans="1:10" ht="22.5">
      <c r="A113" s="45" t="s">
        <v>133</v>
      </c>
      <c r="B113" s="45" t="s">
        <v>203</v>
      </c>
      <c r="C113" s="46">
        <v>12</v>
      </c>
    </row>
    <row r="114" spans="1:10" ht="22.5">
      <c r="A114" s="42" t="s">
        <v>133</v>
      </c>
      <c r="B114" s="42" t="s">
        <v>204</v>
      </c>
      <c r="C114" s="43">
        <v>1282</v>
      </c>
    </row>
    <row r="115" spans="1:10" ht="22.5">
      <c r="A115" s="45" t="s">
        <v>133</v>
      </c>
      <c r="B115" s="45" t="s">
        <v>204</v>
      </c>
      <c r="C115" s="46">
        <v>1282</v>
      </c>
    </row>
    <row r="116" spans="1:10">
      <c r="A116" s="42" t="s">
        <v>206</v>
      </c>
      <c r="B116" s="42"/>
      <c r="C116" s="43">
        <v>16898</v>
      </c>
      <c r="G116" s="57">
        <f>'1'!C120</f>
        <v>15615</v>
      </c>
      <c r="I116" s="57">
        <f>G116-C116</f>
        <v>-1283</v>
      </c>
    </row>
    <row r="117" spans="1:10" ht="22.5">
      <c r="A117" s="42" t="s">
        <v>206</v>
      </c>
      <c r="B117" s="42" t="s">
        <v>197</v>
      </c>
      <c r="C117" s="43">
        <v>16898</v>
      </c>
    </row>
    <row r="118" spans="1:10" ht="22.5">
      <c r="A118" s="42" t="s">
        <v>206</v>
      </c>
      <c r="B118" s="42" t="s">
        <v>198</v>
      </c>
      <c r="C118" s="43">
        <v>16898</v>
      </c>
    </row>
    <row r="119" spans="1:10" ht="22.5">
      <c r="A119" s="42" t="s">
        <v>206</v>
      </c>
      <c r="B119" s="42" t="s">
        <v>199</v>
      </c>
      <c r="C119" s="43">
        <v>12961</v>
      </c>
    </row>
    <row r="120" spans="1:10" ht="22.5">
      <c r="A120" s="45" t="s">
        <v>206</v>
      </c>
      <c r="B120" s="45" t="s">
        <v>199</v>
      </c>
      <c r="C120" s="46">
        <v>12961</v>
      </c>
    </row>
    <row r="121" spans="1:10" ht="22.5">
      <c r="A121" s="42" t="s">
        <v>206</v>
      </c>
      <c r="B121" s="42" t="s">
        <v>201</v>
      </c>
      <c r="C121" s="43">
        <v>2937</v>
      </c>
    </row>
    <row r="122" spans="1:10" ht="22.5">
      <c r="A122" s="45" t="s">
        <v>206</v>
      </c>
      <c r="B122" s="45" t="s">
        <v>201</v>
      </c>
      <c r="C122" s="46">
        <v>2937</v>
      </c>
    </row>
    <row r="123" spans="1:10" ht="22.5">
      <c r="A123" s="42" t="s">
        <v>206</v>
      </c>
      <c r="B123" s="42" t="s">
        <v>202</v>
      </c>
      <c r="C123" s="43">
        <v>1000</v>
      </c>
    </row>
    <row r="124" spans="1:10" ht="22.5">
      <c r="A124" s="45" t="s">
        <v>206</v>
      </c>
      <c r="B124" s="45" t="s">
        <v>202</v>
      </c>
      <c r="C124" s="46">
        <v>1000</v>
      </c>
    </row>
    <row r="125" spans="1:10">
      <c r="A125" s="42" t="s">
        <v>207</v>
      </c>
      <c r="B125" s="42"/>
      <c r="C125" s="43">
        <v>252093</v>
      </c>
      <c r="G125" s="57">
        <f>'1'!C129</f>
        <v>265547</v>
      </c>
      <c r="I125" s="57">
        <f>G125-C125</f>
        <v>13454</v>
      </c>
      <c r="J125" s="44">
        <v>13454</v>
      </c>
    </row>
    <row r="126" spans="1:10" ht="22.5">
      <c r="A126" s="42" t="s">
        <v>207</v>
      </c>
      <c r="B126" s="42" t="s">
        <v>208</v>
      </c>
      <c r="C126" s="43">
        <v>247793</v>
      </c>
    </row>
    <row r="127" spans="1:10" ht="22.5">
      <c r="A127" s="42" t="s">
        <v>207</v>
      </c>
      <c r="B127" s="42" t="s">
        <v>209</v>
      </c>
      <c r="C127" s="43">
        <v>46045</v>
      </c>
    </row>
    <row r="128" spans="1:10" ht="22.5">
      <c r="A128" s="42" t="s">
        <v>207</v>
      </c>
      <c r="B128" s="42" t="s">
        <v>210</v>
      </c>
      <c r="C128" s="43">
        <v>43280</v>
      </c>
    </row>
    <row r="129" spans="1:3" ht="22.5">
      <c r="A129" s="42" t="s">
        <v>207</v>
      </c>
      <c r="B129" s="42" t="s">
        <v>211</v>
      </c>
      <c r="C129" s="43">
        <v>21117</v>
      </c>
    </row>
    <row r="130" spans="1:3" ht="22.5">
      <c r="A130" s="45" t="s">
        <v>207</v>
      </c>
      <c r="B130" s="45" t="s">
        <v>211</v>
      </c>
      <c r="C130" s="46">
        <v>21117</v>
      </c>
    </row>
    <row r="131" spans="1:3" ht="22.5">
      <c r="A131" s="42" t="s">
        <v>207</v>
      </c>
      <c r="B131" s="42" t="s">
        <v>212</v>
      </c>
      <c r="C131" s="43">
        <v>15</v>
      </c>
    </row>
    <row r="132" spans="1:3" ht="22.5">
      <c r="A132" s="45" t="s">
        <v>207</v>
      </c>
      <c r="B132" s="45" t="s">
        <v>212</v>
      </c>
      <c r="C132" s="46">
        <v>15</v>
      </c>
    </row>
    <row r="133" spans="1:3" ht="22.5">
      <c r="A133" s="42" t="s">
        <v>207</v>
      </c>
      <c r="B133" s="42" t="s">
        <v>213</v>
      </c>
      <c r="C133" s="43">
        <v>21048</v>
      </c>
    </row>
    <row r="134" spans="1:3" ht="22.5">
      <c r="A134" s="45" t="s">
        <v>207</v>
      </c>
      <c r="B134" s="45" t="s">
        <v>213</v>
      </c>
      <c r="C134" s="46">
        <v>21048</v>
      </c>
    </row>
    <row r="135" spans="1:3" ht="22.5">
      <c r="A135" s="42" t="s">
        <v>207</v>
      </c>
      <c r="B135" s="42" t="s">
        <v>214</v>
      </c>
      <c r="C135" s="43">
        <v>1100</v>
      </c>
    </row>
    <row r="136" spans="1:3" ht="22.5">
      <c r="A136" s="45" t="s">
        <v>207</v>
      </c>
      <c r="B136" s="45" t="s">
        <v>214</v>
      </c>
      <c r="C136" s="46">
        <v>1100</v>
      </c>
    </row>
    <row r="137" spans="1:3" ht="22.5">
      <c r="A137" s="42" t="s">
        <v>207</v>
      </c>
      <c r="B137" s="42" t="s">
        <v>215</v>
      </c>
      <c r="C137" s="43">
        <v>2556</v>
      </c>
    </row>
    <row r="138" spans="1:3" ht="22.5">
      <c r="A138" s="42" t="s">
        <v>207</v>
      </c>
      <c r="B138" s="42" t="s">
        <v>216</v>
      </c>
      <c r="C138" s="43">
        <v>2556</v>
      </c>
    </row>
    <row r="139" spans="1:3" ht="22.5">
      <c r="A139" s="45" t="s">
        <v>207</v>
      </c>
      <c r="B139" s="45" t="s">
        <v>216</v>
      </c>
      <c r="C139" s="46">
        <v>2556</v>
      </c>
    </row>
    <row r="140" spans="1:3" ht="22.5">
      <c r="A140" s="42" t="s">
        <v>207</v>
      </c>
      <c r="B140" s="42" t="s">
        <v>217</v>
      </c>
      <c r="C140" s="43">
        <v>209</v>
      </c>
    </row>
    <row r="141" spans="1:3" ht="22.5">
      <c r="A141" s="42" t="s">
        <v>207</v>
      </c>
      <c r="B141" s="42" t="s">
        <v>218</v>
      </c>
      <c r="C141" s="43">
        <v>209</v>
      </c>
    </row>
    <row r="142" spans="1:3" ht="22.5">
      <c r="A142" s="45" t="s">
        <v>207</v>
      </c>
      <c r="B142" s="45" t="s">
        <v>218</v>
      </c>
      <c r="C142" s="46">
        <v>209</v>
      </c>
    </row>
    <row r="143" spans="1:3" ht="22.5">
      <c r="A143" s="42" t="s">
        <v>207</v>
      </c>
      <c r="B143" s="42" t="s">
        <v>219</v>
      </c>
      <c r="C143" s="43">
        <v>166376</v>
      </c>
    </row>
    <row r="144" spans="1:3" ht="22.5">
      <c r="A144" s="42" t="s">
        <v>207</v>
      </c>
      <c r="B144" s="42" t="s">
        <v>220</v>
      </c>
      <c r="C144" s="43">
        <v>45809</v>
      </c>
    </row>
    <row r="145" spans="1:3" ht="22.5">
      <c r="A145" s="42" t="s">
        <v>207</v>
      </c>
      <c r="B145" s="42" t="s">
        <v>221</v>
      </c>
      <c r="C145" s="43">
        <v>39670</v>
      </c>
    </row>
    <row r="146" spans="1:3" ht="22.5">
      <c r="A146" s="45" t="s">
        <v>207</v>
      </c>
      <c r="B146" s="45" t="s">
        <v>221</v>
      </c>
      <c r="C146" s="46">
        <v>39670</v>
      </c>
    </row>
    <row r="147" spans="1:3" ht="22.5">
      <c r="A147" s="42" t="s">
        <v>207</v>
      </c>
      <c r="B147" s="42" t="s">
        <v>222</v>
      </c>
      <c r="C147" s="43">
        <v>33</v>
      </c>
    </row>
    <row r="148" spans="1:3" ht="22.5">
      <c r="A148" s="45" t="s">
        <v>207</v>
      </c>
      <c r="B148" s="45" t="s">
        <v>222</v>
      </c>
      <c r="C148" s="46">
        <v>33</v>
      </c>
    </row>
    <row r="149" spans="1:3" ht="22.5">
      <c r="A149" s="42" t="s">
        <v>207</v>
      </c>
      <c r="B149" s="42" t="s">
        <v>223</v>
      </c>
      <c r="C149" s="43">
        <v>6106</v>
      </c>
    </row>
    <row r="150" spans="1:3" ht="22.5">
      <c r="A150" s="45" t="s">
        <v>207</v>
      </c>
      <c r="B150" s="45" t="s">
        <v>223</v>
      </c>
      <c r="C150" s="46">
        <v>6106</v>
      </c>
    </row>
    <row r="151" spans="1:3" ht="22.5">
      <c r="A151" s="42" t="s">
        <v>207</v>
      </c>
      <c r="B151" s="42" t="s">
        <v>224</v>
      </c>
      <c r="C151" s="43">
        <v>119383</v>
      </c>
    </row>
    <row r="152" spans="1:3" ht="22.5">
      <c r="A152" s="42" t="s">
        <v>207</v>
      </c>
      <c r="B152" s="42" t="s">
        <v>225</v>
      </c>
      <c r="C152" s="43">
        <v>119316</v>
      </c>
    </row>
    <row r="153" spans="1:3" ht="22.5">
      <c r="A153" s="45" t="s">
        <v>207</v>
      </c>
      <c r="B153" s="45" t="s">
        <v>225</v>
      </c>
      <c r="C153" s="46">
        <v>119316</v>
      </c>
    </row>
    <row r="154" spans="1:3" ht="22.5">
      <c r="A154" s="42" t="s">
        <v>207</v>
      </c>
      <c r="B154" s="42" t="s">
        <v>226</v>
      </c>
      <c r="C154" s="43">
        <v>67</v>
      </c>
    </row>
    <row r="155" spans="1:3" ht="22.5">
      <c r="A155" s="45" t="s">
        <v>207</v>
      </c>
      <c r="B155" s="45" t="s">
        <v>226</v>
      </c>
      <c r="C155" s="46">
        <v>67</v>
      </c>
    </row>
    <row r="156" spans="1:3" ht="22.5">
      <c r="A156" s="42" t="s">
        <v>207</v>
      </c>
      <c r="B156" s="42" t="s">
        <v>227</v>
      </c>
      <c r="C156" s="43">
        <v>1184</v>
      </c>
    </row>
    <row r="157" spans="1:3" ht="22.5">
      <c r="A157" s="42" t="s">
        <v>207</v>
      </c>
      <c r="B157" s="42" t="s">
        <v>228</v>
      </c>
      <c r="C157" s="43">
        <v>1184</v>
      </c>
    </row>
    <row r="158" spans="1:3" ht="22.5">
      <c r="A158" s="45" t="s">
        <v>207</v>
      </c>
      <c r="B158" s="45" t="s">
        <v>228</v>
      </c>
      <c r="C158" s="46">
        <v>1184</v>
      </c>
    </row>
    <row r="159" spans="1:3" ht="22.5">
      <c r="A159" s="42" t="s">
        <v>207</v>
      </c>
      <c r="B159" s="42" t="s">
        <v>229</v>
      </c>
      <c r="C159" s="43">
        <v>17005</v>
      </c>
    </row>
    <row r="160" spans="1:3" ht="22.5">
      <c r="A160" s="42" t="s">
        <v>207</v>
      </c>
      <c r="B160" s="42" t="s">
        <v>230</v>
      </c>
      <c r="C160" s="43">
        <v>17005</v>
      </c>
    </row>
    <row r="161" spans="1:3" ht="22.5">
      <c r="A161" s="42" t="s">
        <v>207</v>
      </c>
      <c r="B161" s="42" t="s">
        <v>231</v>
      </c>
      <c r="C161" s="43">
        <v>16255</v>
      </c>
    </row>
    <row r="162" spans="1:3" ht="22.5">
      <c r="A162" s="45" t="s">
        <v>207</v>
      </c>
      <c r="B162" s="45" t="s">
        <v>231</v>
      </c>
      <c r="C162" s="46">
        <v>16255</v>
      </c>
    </row>
    <row r="163" spans="1:3" ht="22.5">
      <c r="A163" s="42" t="s">
        <v>207</v>
      </c>
      <c r="B163" s="42" t="s">
        <v>232</v>
      </c>
      <c r="C163" s="43">
        <v>750</v>
      </c>
    </row>
    <row r="164" spans="1:3" ht="22.5">
      <c r="A164" s="45" t="s">
        <v>207</v>
      </c>
      <c r="B164" s="45" t="s">
        <v>232</v>
      </c>
      <c r="C164" s="46">
        <v>750</v>
      </c>
    </row>
    <row r="165" spans="1:3" ht="22.5">
      <c r="A165" s="42" t="s">
        <v>207</v>
      </c>
      <c r="B165" s="42" t="s">
        <v>233</v>
      </c>
      <c r="C165" s="43">
        <v>2421</v>
      </c>
    </row>
    <row r="166" spans="1:3" ht="22.5">
      <c r="A166" s="42" t="s">
        <v>207</v>
      </c>
      <c r="B166" s="42" t="s">
        <v>234</v>
      </c>
      <c r="C166" s="43">
        <v>2421</v>
      </c>
    </row>
    <row r="167" spans="1:3" ht="22.5">
      <c r="A167" s="42" t="s">
        <v>207</v>
      </c>
      <c r="B167" s="42" t="s">
        <v>235</v>
      </c>
      <c r="C167" s="43">
        <v>2421</v>
      </c>
    </row>
    <row r="168" spans="1:3" ht="22.5">
      <c r="A168" s="45" t="s">
        <v>207</v>
      </c>
      <c r="B168" s="45" t="s">
        <v>235</v>
      </c>
      <c r="C168" s="46">
        <v>2421</v>
      </c>
    </row>
    <row r="169" spans="1:3" ht="22.5">
      <c r="A169" s="42" t="s">
        <v>207</v>
      </c>
      <c r="B169" s="42" t="s">
        <v>236</v>
      </c>
      <c r="C169" s="43">
        <v>1157</v>
      </c>
    </row>
    <row r="170" spans="1:3" ht="22.5">
      <c r="A170" s="42" t="s">
        <v>207</v>
      </c>
      <c r="B170" s="42" t="s">
        <v>237</v>
      </c>
      <c r="C170" s="43">
        <v>210</v>
      </c>
    </row>
    <row r="171" spans="1:3" ht="22.5">
      <c r="A171" s="42" t="s">
        <v>207</v>
      </c>
      <c r="B171" s="42" t="s">
        <v>238</v>
      </c>
      <c r="C171" s="43">
        <v>210</v>
      </c>
    </row>
    <row r="172" spans="1:3" ht="22.5">
      <c r="A172" s="45" t="s">
        <v>207</v>
      </c>
      <c r="B172" s="45" t="s">
        <v>238</v>
      </c>
      <c r="C172" s="46">
        <v>210</v>
      </c>
    </row>
    <row r="173" spans="1:3" ht="22.5">
      <c r="A173" s="42" t="s">
        <v>207</v>
      </c>
      <c r="B173" s="42" t="s">
        <v>239</v>
      </c>
      <c r="C173" s="43">
        <v>947</v>
      </c>
    </row>
    <row r="174" spans="1:3" ht="22.5">
      <c r="A174" s="42" t="s">
        <v>207</v>
      </c>
      <c r="B174" s="42" t="s">
        <v>240</v>
      </c>
      <c r="C174" s="43">
        <v>947</v>
      </c>
    </row>
    <row r="175" spans="1:3" ht="22.5">
      <c r="A175" s="45" t="s">
        <v>207</v>
      </c>
      <c r="B175" s="45" t="s">
        <v>240</v>
      </c>
      <c r="C175" s="46">
        <v>947</v>
      </c>
    </row>
    <row r="176" spans="1:3" ht="22.5">
      <c r="A176" s="42" t="s">
        <v>207</v>
      </c>
      <c r="B176" s="42" t="s">
        <v>241</v>
      </c>
      <c r="C176" s="43">
        <v>14789</v>
      </c>
    </row>
    <row r="177" spans="1:10" ht="22.5">
      <c r="A177" s="42" t="s">
        <v>207</v>
      </c>
      <c r="B177" s="42" t="s">
        <v>242</v>
      </c>
      <c r="C177" s="43">
        <v>14789</v>
      </c>
    </row>
    <row r="178" spans="1:10" ht="22.5">
      <c r="A178" s="42" t="s">
        <v>207</v>
      </c>
      <c r="B178" s="42" t="s">
        <v>243</v>
      </c>
      <c r="C178" s="43">
        <v>2454</v>
      </c>
    </row>
    <row r="179" spans="1:10" ht="22.5">
      <c r="A179" s="45" t="s">
        <v>207</v>
      </c>
      <c r="B179" s="45" t="s">
        <v>243</v>
      </c>
      <c r="C179" s="46">
        <v>2454</v>
      </c>
    </row>
    <row r="180" spans="1:10" ht="22.5">
      <c r="A180" s="42" t="s">
        <v>207</v>
      </c>
      <c r="B180" s="42" t="s">
        <v>244</v>
      </c>
      <c r="C180" s="43">
        <v>12335</v>
      </c>
    </row>
    <row r="181" spans="1:10" ht="22.5">
      <c r="A181" s="45" t="s">
        <v>207</v>
      </c>
      <c r="B181" s="45" t="s">
        <v>244</v>
      </c>
      <c r="C181" s="46">
        <v>12335</v>
      </c>
    </row>
    <row r="182" spans="1:10" ht="22.5">
      <c r="A182" s="42" t="s">
        <v>207</v>
      </c>
      <c r="B182" s="42" t="s">
        <v>245</v>
      </c>
      <c r="C182" s="43">
        <v>4300</v>
      </c>
    </row>
    <row r="183" spans="1:10" ht="22.5">
      <c r="A183" s="42" t="s">
        <v>207</v>
      </c>
      <c r="B183" s="42" t="s">
        <v>246</v>
      </c>
      <c r="C183" s="43">
        <v>4300</v>
      </c>
    </row>
    <row r="184" spans="1:10" ht="22.5">
      <c r="A184" s="42" t="s">
        <v>207</v>
      </c>
      <c r="B184" s="42" t="s">
        <v>247</v>
      </c>
      <c r="C184" s="43">
        <v>4300</v>
      </c>
    </row>
    <row r="185" spans="1:10" ht="22.5">
      <c r="A185" s="42" t="s">
        <v>207</v>
      </c>
      <c r="B185" s="42" t="s">
        <v>248</v>
      </c>
      <c r="C185" s="43">
        <v>4300</v>
      </c>
    </row>
    <row r="186" spans="1:10" ht="22.5">
      <c r="A186" s="45" t="s">
        <v>207</v>
      </c>
      <c r="B186" s="45" t="s">
        <v>248</v>
      </c>
      <c r="C186" s="46">
        <v>4300</v>
      </c>
    </row>
    <row r="187" spans="1:10">
      <c r="A187" s="42" t="s">
        <v>249</v>
      </c>
      <c r="B187" s="42"/>
      <c r="C187" s="43">
        <v>97765</v>
      </c>
      <c r="G187" s="57">
        <f>'1'!C191</f>
        <v>99158</v>
      </c>
      <c r="I187" s="57">
        <f>G187-C187</f>
        <v>1393</v>
      </c>
      <c r="J187" s="44">
        <v>1393</v>
      </c>
    </row>
    <row r="188" spans="1:10" ht="22.5">
      <c r="A188" s="42" t="s">
        <v>249</v>
      </c>
      <c r="B188" s="42" t="s">
        <v>208</v>
      </c>
      <c r="C188" s="43">
        <v>16264</v>
      </c>
    </row>
    <row r="189" spans="1:10" ht="22.5">
      <c r="A189" s="42" t="s">
        <v>249</v>
      </c>
      <c r="B189" s="42" t="s">
        <v>229</v>
      </c>
      <c r="C189" s="43">
        <v>16264</v>
      </c>
    </row>
    <row r="190" spans="1:10" ht="22.5">
      <c r="A190" s="42" t="s">
        <v>249</v>
      </c>
      <c r="B190" s="42" t="s">
        <v>230</v>
      </c>
      <c r="C190" s="43">
        <v>16264</v>
      </c>
    </row>
    <row r="191" spans="1:10" ht="22.5">
      <c r="A191" s="42" t="s">
        <v>249</v>
      </c>
      <c r="B191" s="42" t="s">
        <v>231</v>
      </c>
      <c r="C191" s="43">
        <v>13879</v>
      </c>
    </row>
    <row r="192" spans="1:10" ht="22.5">
      <c r="A192" s="45" t="s">
        <v>249</v>
      </c>
      <c r="B192" s="45" t="s">
        <v>231</v>
      </c>
      <c r="C192" s="46">
        <v>13879</v>
      </c>
    </row>
    <row r="193" spans="1:3" ht="22.5">
      <c r="A193" s="42" t="s">
        <v>249</v>
      </c>
      <c r="B193" s="42" t="s">
        <v>232</v>
      </c>
      <c r="C193" s="43">
        <v>456</v>
      </c>
    </row>
    <row r="194" spans="1:3" ht="22.5">
      <c r="A194" s="45" t="s">
        <v>249</v>
      </c>
      <c r="B194" s="45" t="s">
        <v>232</v>
      </c>
      <c r="C194" s="46">
        <v>456</v>
      </c>
    </row>
    <row r="195" spans="1:3" ht="22.5">
      <c r="A195" s="42" t="s">
        <v>249</v>
      </c>
      <c r="B195" s="42" t="s">
        <v>354</v>
      </c>
      <c r="C195" s="43">
        <v>134</v>
      </c>
    </row>
    <row r="196" spans="1:3" ht="22.5">
      <c r="A196" s="45" t="s">
        <v>249</v>
      </c>
      <c r="B196" s="45" t="s">
        <v>354</v>
      </c>
      <c r="C196" s="46">
        <v>134</v>
      </c>
    </row>
    <row r="197" spans="1:3" ht="22.5">
      <c r="A197" s="42" t="s">
        <v>249</v>
      </c>
      <c r="B197" s="42" t="s">
        <v>355</v>
      </c>
      <c r="C197" s="43">
        <v>1796</v>
      </c>
    </row>
    <row r="198" spans="1:3" ht="22.5">
      <c r="A198" s="45" t="s">
        <v>249</v>
      </c>
      <c r="B198" s="45" t="s">
        <v>355</v>
      </c>
      <c r="C198" s="46">
        <v>1796</v>
      </c>
    </row>
    <row r="199" spans="1:3" ht="22.5">
      <c r="A199" s="42" t="s">
        <v>249</v>
      </c>
      <c r="B199" s="42" t="s">
        <v>251</v>
      </c>
      <c r="C199" s="43">
        <v>81501</v>
      </c>
    </row>
    <row r="200" spans="1:3" ht="22.5">
      <c r="A200" s="42" t="s">
        <v>249</v>
      </c>
      <c r="B200" s="42" t="s">
        <v>252</v>
      </c>
      <c r="C200" s="43">
        <v>11390</v>
      </c>
    </row>
    <row r="201" spans="1:3" ht="22.5">
      <c r="A201" s="42" t="s">
        <v>249</v>
      </c>
      <c r="B201" s="42" t="s">
        <v>253</v>
      </c>
      <c r="C201" s="43">
        <v>11183</v>
      </c>
    </row>
    <row r="202" spans="1:3" ht="22.5">
      <c r="A202" s="42" t="s">
        <v>249</v>
      </c>
      <c r="B202" s="42" t="s">
        <v>254</v>
      </c>
      <c r="C202" s="43">
        <v>9234</v>
      </c>
    </row>
    <row r="203" spans="1:3" ht="22.5">
      <c r="A203" s="45" t="s">
        <v>249</v>
      </c>
      <c r="B203" s="45" t="s">
        <v>254</v>
      </c>
      <c r="C203" s="46">
        <v>9234</v>
      </c>
    </row>
    <row r="204" spans="1:3" ht="22.5">
      <c r="A204" s="42" t="s">
        <v>249</v>
      </c>
      <c r="B204" s="42" t="s">
        <v>256</v>
      </c>
      <c r="C204" s="43">
        <v>1949</v>
      </c>
    </row>
    <row r="205" spans="1:3" ht="22.5">
      <c r="A205" s="45" t="s">
        <v>249</v>
      </c>
      <c r="B205" s="45" t="s">
        <v>256</v>
      </c>
      <c r="C205" s="46">
        <v>1949</v>
      </c>
    </row>
    <row r="206" spans="1:3" ht="22.5">
      <c r="A206" s="42" t="s">
        <v>249</v>
      </c>
      <c r="B206" s="42" t="s">
        <v>257</v>
      </c>
      <c r="C206" s="43">
        <v>207</v>
      </c>
    </row>
    <row r="207" spans="1:3" ht="22.5">
      <c r="A207" s="42" t="s">
        <v>249</v>
      </c>
      <c r="B207" s="42" t="s">
        <v>258</v>
      </c>
      <c r="C207" s="43">
        <v>201</v>
      </c>
    </row>
    <row r="208" spans="1:3" ht="22.5">
      <c r="A208" s="45" t="s">
        <v>249</v>
      </c>
      <c r="B208" s="45" t="s">
        <v>258</v>
      </c>
      <c r="C208" s="46">
        <v>201</v>
      </c>
    </row>
    <row r="209" spans="1:3" ht="22.5">
      <c r="A209" s="42" t="s">
        <v>249</v>
      </c>
      <c r="B209" s="42" t="s">
        <v>259</v>
      </c>
      <c r="C209" s="43">
        <v>6</v>
      </c>
    </row>
    <row r="210" spans="1:3" ht="22.5">
      <c r="A210" s="45" t="s">
        <v>249</v>
      </c>
      <c r="B210" s="45" t="s">
        <v>259</v>
      </c>
      <c r="C210" s="46">
        <v>6</v>
      </c>
    </row>
    <row r="211" spans="1:3" ht="22.5">
      <c r="A211" s="42" t="s">
        <v>249</v>
      </c>
      <c r="B211" s="42" t="s">
        <v>260</v>
      </c>
      <c r="C211" s="43">
        <v>1665</v>
      </c>
    </row>
    <row r="212" spans="1:3" ht="22.5">
      <c r="A212" s="42" t="s">
        <v>249</v>
      </c>
      <c r="B212" s="42" t="s">
        <v>261</v>
      </c>
      <c r="C212" s="43">
        <v>1665</v>
      </c>
    </row>
    <row r="213" spans="1:3" ht="22.5">
      <c r="A213" s="42" t="s">
        <v>249</v>
      </c>
      <c r="B213" s="42" t="s">
        <v>262</v>
      </c>
      <c r="C213" s="43">
        <v>1598</v>
      </c>
    </row>
    <row r="214" spans="1:3" ht="22.5">
      <c r="A214" s="45" t="s">
        <v>249</v>
      </c>
      <c r="B214" s="45" t="s">
        <v>262</v>
      </c>
      <c r="C214" s="46">
        <v>1598</v>
      </c>
    </row>
    <row r="215" spans="1:3" ht="22.5">
      <c r="A215" s="42" t="s">
        <v>249</v>
      </c>
      <c r="B215" s="42" t="s">
        <v>263</v>
      </c>
      <c r="C215" s="43">
        <v>67</v>
      </c>
    </row>
    <row r="216" spans="1:3" ht="22.5">
      <c r="A216" s="45" t="s">
        <v>249</v>
      </c>
      <c r="B216" s="45" t="s">
        <v>263</v>
      </c>
      <c r="C216" s="46">
        <v>67</v>
      </c>
    </row>
    <row r="217" spans="1:3" ht="22.5">
      <c r="A217" s="42" t="s">
        <v>249</v>
      </c>
      <c r="B217" s="42" t="s">
        <v>265</v>
      </c>
      <c r="C217" s="43">
        <v>48280</v>
      </c>
    </row>
    <row r="218" spans="1:3" ht="22.5">
      <c r="A218" s="42" t="s">
        <v>249</v>
      </c>
      <c r="B218" s="42" t="s">
        <v>266</v>
      </c>
      <c r="C218" s="43">
        <v>48280</v>
      </c>
    </row>
    <row r="219" spans="1:3" ht="22.5">
      <c r="A219" s="42" t="s">
        <v>249</v>
      </c>
      <c r="B219" s="42" t="s">
        <v>267</v>
      </c>
      <c r="C219" s="43">
        <v>42546</v>
      </c>
    </row>
    <row r="220" spans="1:3" ht="22.5">
      <c r="A220" s="45" t="s">
        <v>249</v>
      </c>
      <c r="B220" s="45" t="s">
        <v>267</v>
      </c>
      <c r="C220" s="46">
        <v>42546</v>
      </c>
    </row>
    <row r="221" spans="1:3" ht="22.5">
      <c r="A221" s="42" t="s">
        <v>249</v>
      </c>
      <c r="B221" s="42" t="s">
        <v>268</v>
      </c>
      <c r="C221" s="43">
        <v>835</v>
      </c>
    </row>
    <row r="222" spans="1:3" ht="22.5">
      <c r="A222" s="45" t="s">
        <v>249</v>
      </c>
      <c r="B222" s="45" t="s">
        <v>268</v>
      </c>
      <c r="C222" s="46">
        <v>835</v>
      </c>
    </row>
    <row r="223" spans="1:3" ht="22.5">
      <c r="A223" s="42" t="s">
        <v>249</v>
      </c>
      <c r="B223" s="42" t="s">
        <v>269</v>
      </c>
      <c r="C223" s="43">
        <v>315</v>
      </c>
    </row>
    <row r="224" spans="1:3" ht="22.5">
      <c r="A224" s="45" t="s">
        <v>249</v>
      </c>
      <c r="B224" s="45" t="s">
        <v>269</v>
      </c>
      <c r="C224" s="46">
        <v>315</v>
      </c>
    </row>
    <row r="225" spans="1:9" ht="22.5">
      <c r="A225" s="42" t="s">
        <v>249</v>
      </c>
      <c r="B225" s="42" t="s">
        <v>356</v>
      </c>
      <c r="C225" s="43">
        <v>4584</v>
      </c>
    </row>
    <row r="226" spans="1:9" ht="22.5">
      <c r="A226" s="45" t="s">
        <v>249</v>
      </c>
      <c r="B226" s="45" t="s">
        <v>356</v>
      </c>
      <c r="C226" s="46">
        <v>4584</v>
      </c>
    </row>
    <row r="227" spans="1:9" ht="22.5">
      <c r="A227" s="42" t="s">
        <v>249</v>
      </c>
      <c r="B227" s="42" t="s">
        <v>272</v>
      </c>
      <c r="C227" s="43">
        <v>20166</v>
      </c>
    </row>
    <row r="228" spans="1:9" ht="22.5">
      <c r="A228" s="42" t="s">
        <v>249</v>
      </c>
      <c r="B228" s="42" t="s">
        <v>273</v>
      </c>
      <c r="C228" s="43">
        <v>1627</v>
      </c>
    </row>
    <row r="229" spans="1:9" ht="22.5">
      <c r="A229" s="42" t="s">
        <v>249</v>
      </c>
      <c r="B229" s="42" t="s">
        <v>274</v>
      </c>
      <c r="C229" s="43">
        <v>1627</v>
      </c>
    </row>
    <row r="230" spans="1:9" ht="22.5">
      <c r="A230" s="45" t="s">
        <v>249</v>
      </c>
      <c r="B230" s="45" t="s">
        <v>274</v>
      </c>
      <c r="C230" s="46">
        <v>1627</v>
      </c>
    </row>
    <row r="231" spans="1:9" ht="22.5">
      <c r="A231" s="42" t="s">
        <v>249</v>
      </c>
      <c r="B231" s="42" t="s">
        <v>275</v>
      </c>
      <c r="C231" s="43">
        <v>18539</v>
      </c>
    </row>
    <row r="232" spans="1:9" ht="22.5">
      <c r="A232" s="42" t="s">
        <v>249</v>
      </c>
      <c r="B232" s="42" t="s">
        <v>276</v>
      </c>
      <c r="C232" s="43">
        <v>18439</v>
      </c>
    </row>
    <row r="233" spans="1:9" ht="22.5">
      <c r="A233" s="45" t="s">
        <v>249</v>
      </c>
      <c r="B233" s="45" t="s">
        <v>276</v>
      </c>
      <c r="C233" s="46">
        <v>18439</v>
      </c>
    </row>
    <row r="234" spans="1:9" ht="22.5">
      <c r="A234" s="42" t="s">
        <v>249</v>
      </c>
      <c r="B234" s="42" t="s">
        <v>277</v>
      </c>
      <c r="C234" s="43">
        <v>100</v>
      </c>
    </row>
    <row r="235" spans="1:9" ht="22.5">
      <c r="A235" s="45" t="s">
        <v>249</v>
      </c>
      <c r="B235" s="45" t="s">
        <v>277</v>
      </c>
      <c r="C235" s="46">
        <v>100</v>
      </c>
    </row>
    <row r="236" spans="1:9">
      <c r="A236" s="42" t="s">
        <v>278</v>
      </c>
      <c r="B236" s="42"/>
      <c r="C236" s="43">
        <v>155029</v>
      </c>
      <c r="G236" s="57">
        <f>'1'!C244</f>
        <v>146149</v>
      </c>
      <c r="I236" s="57">
        <f>G236-C236</f>
        <v>-8880</v>
      </c>
    </row>
    <row r="237" spans="1:9" ht="22.5">
      <c r="A237" s="42" t="s">
        <v>278</v>
      </c>
      <c r="B237" s="42" t="s">
        <v>245</v>
      </c>
      <c r="C237" s="43">
        <v>155029</v>
      </c>
    </row>
    <row r="238" spans="1:9" ht="22.5">
      <c r="A238" s="42" t="s">
        <v>278</v>
      </c>
      <c r="B238" s="42" t="s">
        <v>279</v>
      </c>
      <c r="C238" s="43">
        <v>46893</v>
      </c>
    </row>
    <row r="239" spans="1:9" ht="22.5">
      <c r="A239" s="42" t="s">
        <v>278</v>
      </c>
      <c r="B239" s="42" t="s">
        <v>280</v>
      </c>
      <c r="C239" s="43">
        <v>20929</v>
      </c>
    </row>
    <row r="240" spans="1:9" ht="22.5">
      <c r="A240" s="42" t="s">
        <v>278</v>
      </c>
      <c r="B240" s="42" t="s">
        <v>281</v>
      </c>
      <c r="C240" s="43">
        <v>20929</v>
      </c>
    </row>
    <row r="241" spans="1:3" ht="22.5">
      <c r="A241" s="45" t="s">
        <v>278</v>
      </c>
      <c r="B241" s="45" t="s">
        <v>281</v>
      </c>
      <c r="C241" s="46">
        <v>20929</v>
      </c>
    </row>
    <row r="242" spans="1:3" ht="22.5">
      <c r="A242" s="42" t="s">
        <v>278</v>
      </c>
      <c r="B242" s="42" t="s">
        <v>282</v>
      </c>
      <c r="C242" s="43">
        <v>3798</v>
      </c>
    </row>
    <row r="243" spans="1:3" ht="22.5">
      <c r="A243" s="42" t="s">
        <v>278</v>
      </c>
      <c r="B243" s="42" t="s">
        <v>283</v>
      </c>
      <c r="C243" s="43">
        <v>1528</v>
      </c>
    </row>
    <row r="244" spans="1:3" ht="22.5">
      <c r="A244" s="45" t="s">
        <v>278</v>
      </c>
      <c r="B244" s="45" t="s">
        <v>283</v>
      </c>
      <c r="C244" s="46">
        <v>1528</v>
      </c>
    </row>
    <row r="245" spans="1:3" ht="22.5">
      <c r="A245" s="42" t="s">
        <v>278</v>
      </c>
      <c r="B245" s="42" t="s">
        <v>284</v>
      </c>
      <c r="C245" s="43">
        <v>114</v>
      </c>
    </row>
    <row r="246" spans="1:3" ht="22.5">
      <c r="A246" s="45" t="s">
        <v>278</v>
      </c>
      <c r="B246" s="45" t="s">
        <v>284</v>
      </c>
      <c r="C246" s="46">
        <v>114</v>
      </c>
    </row>
    <row r="247" spans="1:3" ht="22.5">
      <c r="A247" s="42" t="s">
        <v>278</v>
      </c>
      <c r="B247" s="42" t="s">
        <v>285</v>
      </c>
      <c r="C247" s="43">
        <v>1750</v>
      </c>
    </row>
    <row r="248" spans="1:3" ht="22.5">
      <c r="A248" s="45" t="s">
        <v>278</v>
      </c>
      <c r="B248" s="45" t="s">
        <v>285</v>
      </c>
      <c r="C248" s="46">
        <v>1750</v>
      </c>
    </row>
    <row r="249" spans="1:3" ht="22.5">
      <c r="A249" s="42" t="s">
        <v>278</v>
      </c>
      <c r="B249" s="42" t="s">
        <v>286</v>
      </c>
      <c r="C249" s="43">
        <v>406</v>
      </c>
    </row>
    <row r="250" spans="1:3" ht="22.5">
      <c r="A250" s="45" t="s">
        <v>278</v>
      </c>
      <c r="B250" s="45" t="s">
        <v>286</v>
      </c>
      <c r="C250" s="46">
        <v>406</v>
      </c>
    </row>
    <row r="251" spans="1:3" ht="22.5">
      <c r="A251" s="42" t="s">
        <v>278</v>
      </c>
      <c r="B251" s="42" t="s">
        <v>287</v>
      </c>
      <c r="C251" s="43">
        <v>3720</v>
      </c>
    </row>
    <row r="252" spans="1:3" ht="22.5">
      <c r="A252" s="42" t="s">
        <v>278</v>
      </c>
      <c r="B252" s="42" t="s">
        <v>288</v>
      </c>
      <c r="C252" s="43">
        <v>2673</v>
      </c>
    </row>
    <row r="253" spans="1:3" ht="22.5">
      <c r="A253" s="45" t="s">
        <v>278</v>
      </c>
      <c r="B253" s="45" t="s">
        <v>288</v>
      </c>
      <c r="C253" s="46">
        <v>2673</v>
      </c>
    </row>
    <row r="254" spans="1:3" ht="22.5">
      <c r="A254" s="42" t="s">
        <v>278</v>
      </c>
      <c r="B254" s="42" t="s">
        <v>289</v>
      </c>
      <c r="C254" s="43">
        <v>59</v>
      </c>
    </row>
    <row r="255" spans="1:3" ht="22.5">
      <c r="A255" s="45" t="s">
        <v>278</v>
      </c>
      <c r="B255" s="45" t="s">
        <v>289</v>
      </c>
      <c r="C255" s="46">
        <v>59</v>
      </c>
    </row>
    <row r="256" spans="1:3" ht="22.5">
      <c r="A256" s="42" t="s">
        <v>278</v>
      </c>
      <c r="B256" s="42" t="s">
        <v>290</v>
      </c>
      <c r="C256" s="43">
        <v>988</v>
      </c>
    </row>
    <row r="257" spans="1:3" ht="22.5">
      <c r="A257" s="45" t="s">
        <v>278</v>
      </c>
      <c r="B257" s="45" t="s">
        <v>290</v>
      </c>
      <c r="C257" s="46">
        <v>988</v>
      </c>
    </row>
    <row r="258" spans="1:3" ht="22.5">
      <c r="A258" s="42" t="s">
        <v>278</v>
      </c>
      <c r="B258" s="42" t="s">
        <v>291</v>
      </c>
      <c r="C258" s="43">
        <v>917</v>
      </c>
    </row>
    <row r="259" spans="1:3" ht="22.5">
      <c r="A259" s="42" t="s">
        <v>278</v>
      </c>
      <c r="B259" s="42" t="s">
        <v>292</v>
      </c>
      <c r="C259" s="43">
        <v>744</v>
      </c>
    </row>
    <row r="260" spans="1:3" ht="22.5">
      <c r="A260" s="45" t="s">
        <v>278</v>
      </c>
      <c r="B260" s="45" t="s">
        <v>292</v>
      </c>
      <c r="C260" s="46">
        <v>744</v>
      </c>
    </row>
    <row r="261" spans="1:3" ht="22.5">
      <c r="A261" s="42" t="s">
        <v>278</v>
      </c>
      <c r="B261" s="42" t="s">
        <v>293</v>
      </c>
      <c r="C261" s="43">
        <v>173</v>
      </c>
    </row>
    <row r="262" spans="1:3" ht="22.5">
      <c r="A262" s="45" t="s">
        <v>278</v>
      </c>
      <c r="B262" s="45" t="s">
        <v>293</v>
      </c>
      <c r="C262" s="46">
        <v>173</v>
      </c>
    </row>
    <row r="263" spans="1:3" ht="22.5">
      <c r="A263" s="42" t="s">
        <v>278</v>
      </c>
      <c r="B263" s="42" t="s">
        <v>294</v>
      </c>
      <c r="C263" s="43">
        <v>1313</v>
      </c>
    </row>
    <row r="264" spans="1:3" ht="22.5">
      <c r="A264" s="42" t="s">
        <v>278</v>
      </c>
      <c r="B264" s="42" t="s">
        <v>295</v>
      </c>
      <c r="C264" s="43">
        <v>1313</v>
      </c>
    </row>
    <row r="265" spans="1:3" ht="22.5">
      <c r="A265" s="45" t="s">
        <v>278</v>
      </c>
      <c r="B265" s="45" t="s">
        <v>295</v>
      </c>
      <c r="C265" s="46">
        <v>1313</v>
      </c>
    </row>
    <row r="266" spans="1:3" ht="22.5">
      <c r="A266" s="42" t="s">
        <v>278</v>
      </c>
      <c r="B266" s="42" t="s">
        <v>296</v>
      </c>
      <c r="C266" s="43">
        <v>74</v>
      </c>
    </row>
    <row r="267" spans="1:3" ht="22.5">
      <c r="A267" s="42" t="s">
        <v>278</v>
      </c>
      <c r="B267" s="42" t="s">
        <v>297</v>
      </c>
      <c r="C267" s="43">
        <v>74</v>
      </c>
    </row>
    <row r="268" spans="1:3" ht="22.5">
      <c r="A268" s="45" t="s">
        <v>278</v>
      </c>
      <c r="B268" s="45" t="s">
        <v>297</v>
      </c>
      <c r="C268" s="46">
        <v>74</v>
      </c>
    </row>
    <row r="269" spans="1:3" ht="22.5">
      <c r="A269" s="42" t="s">
        <v>278</v>
      </c>
      <c r="B269" s="42" t="s">
        <v>298</v>
      </c>
      <c r="C269" s="43">
        <v>53</v>
      </c>
    </row>
    <row r="270" spans="1:3" ht="22.5">
      <c r="A270" s="42" t="s">
        <v>278</v>
      </c>
      <c r="B270" s="42" t="s">
        <v>299</v>
      </c>
      <c r="C270" s="43">
        <v>53</v>
      </c>
    </row>
    <row r="271" spans="1:3" ht="22.5">
      <c r="A271" s="45" t="s">
        <v>278</v>
      </c>
      <c r="B271" s="45" t="s">
        <v>299</v>
      </c>
      <c r="C271" s="46">
        <v>53</v>
      </c>
    </row>
    <row r="272" spans="1:3" ht="22.5">
      <c r="A272" s="42" t="s">
        <v>278</v>
      </c>
      <c r="B272" s="42" t="s">
        <v>300</v>
      </c>
      <c r="C272" s="43">
        <v>730</v>
      </c>
    </row>
    <row r="273" spans="1:3" ht="22.5">
      <c r="A273" s="42" t="s">
        <v>278</v>
      </c>
      <c r="B273" s="42" t="s">
        <v>301</v>
      </c>
      <c r="C273" s="43">
        <v>730</v>
      </c>
    </row>
    <row r="274" spans="1:3" ht="22.5">
      <c r="A274" s="45" t="s">
        <v>278</v>
      </c>
      <c r="B274" s="45" t="s">
        <v>301</v>
      </c>
      <c r="C274" s="46">
        <v>730</v>
      </c>
    </row>
    <row r="275" spans="1:3" ht="22.5">
      <c r="A275" s="42" t="s">
        <v>278</v>
      </c>
      <c r="B275" s="42" t="s">
        <v>302</v>
      </c>
      <c r="C275" s="43">
        <v>3000</v>
      </c>
    </row>
    <row r="276" spans="1:3" ht="22.5">
      <c r="A276" s="42" t="s">
        <v>278</v>
      </c>
      <c r="B276" s="42" t="s">
        <v>303</v>
      </c>
      <c r="C276" s="43">
        <v>3000</v>
      </c>
    </row>
    <row r="277" spans="1:3" ht="22.5">
      <c r="A277" s="45" t="s">
        <v>278</v>
      </c>
      <c r="B277" s="45" t="s">
        <v>303</v>
      </c>
      <c r="C277" s="46">
        <v>3000</v>
      </c>
    </row>
    <row r="278" spans="1:3" ht="22.5">
      <c r="A278" s="42" t="s">
        <v>278</v>
      </c>
      <c r="B278" s="42" t="s">
        <v>304</v>
      </c>
      <c r="C278" s="43">
        <v>69</v>
      </c>
    </row>
    <row r="279" spans="1:3" ht="22.5">
      <c r="A279" s="42" t="s">
        <v>278</v>
      </c>
      <c r="B279" s="42" t="s">
        <v>305</v>
      </c>
      <c r="C279" s="43">
        <v>69</v>
      </c>
    </row>
    <row r="280" spans="1:3" ht="22.5">
      <c r="A280" s="45" t="s">
        <v>278</v>
      </c>
      <c r="B280" s="45" t="s">
        <v>305</v>
      </c>
      <c r="C280" s="46">
        <v>69</v>
      </c>
    </row>
    <row r="281" spans="1:3" ht="22.5">
      <c r="A281" s="42" t="s">
        <v>278</v>
      </c>
      <c r="B281" s="42" t="s">
        <v>306</v>
      </c>
      <c r="C281" s="43">
        <v>612</v>
      </c>
    </row>
    <row r="282" spans="1:3" ht="22.5">
      <c r="A282" s="42" t="s">
        <v>278</v>
      </c>
      <c r="B282" s="42" t="s">
        <v>307</v>
      </c>
      <c r="C282" s="43">
        <v>612</v>
      </c>
    </row>
    <row r="283" spans="1:3" ht="22.5">
      <c r="A283" s="45" t="s">
        <v>278</v>
      </c>
      <c r="B283" s="45" t="s">
        <v>307</v>
      </c>
      <c r="C283" s="46">
        <v>612</v>
      </c>
    </row>
    <row r="284" spans="1:3" ht="22.5">
      <c r="A284" s="42" t="s">
        <v>278</v>
      </c>
      <c r="B284" s="42" t="s">
        <v>308</v>
      </c>
      <c r="C284" s="43">
        <v>11660</v>
      </c>
    </row>
    <row r="285" spans="1:3" ht="22.5">
      <c r="A285" s="42" t="s">
        <v>278</v>
      </c>
      <c r="B285" s="42" t="s">
        <v>309</v>
      </c>
      <c r="C285" s="43">
        <v>11660</v>
      </c>
    </row>
    <row r="286" spans="1:3" ht="22.5">
      <c r="A286" s="45" t="s">
        <v>278</v>
      </c>
      <c r="B286" s="45" t="s">
        <v>309</v>
      </c>
      <c r="C286" s="46">
        <v>11660</v>
      </c>
    </row>
    <row r="287" spans="1:3" ht="22.5">
      <c r="A287" s="42" t="s">
        <v>278</v>
      </c>
      <c r="B287" s="42" t="s">
        <v>310</v>
      </c>
      <c r="C287" s="43">
        <v>18</v>
      </c>
    </row>
    <row r="288" spans="1:3" ht="22.5">
      <c r="A288" s="42" t="s">
        <v>278</v>
      </c>
      <c r="B288" s="42" t="s">
        <v>312</v>
      </c>
      <c r="C288" s="43">
        <v>18</v>
      </c>
    </row>
    <row r="289" spans="1:3" ht="22.5">
      <c r="A289" s="45" t="s">
        <v>278</v>
      </c>
      <c r="B289" s="45" t="s">
        <v>312</v>
      </c>
      <c r="C289" s="46">
        <v>18</v>
      </c>
    </row>
    <row r="290" spans="1:3" ht="22.5">
      <c r="A290" s="42" t="s">
        <v>278</v>
      </c>
      <c r="B290" s="42" t="s">
        <v>313</v>
      </c>
      <c r="C290" s="43">
        <v>74312</v>
      </c>
    </row>
    <row r="291" spans="1:3" ht="22.5">
      <c r="A291" s="42" t="s">
        <v>278</v>
      </c>
      <c r="B291" s="42" t="s">
        <v>314</v>
      </c>
      <c r="C291" s="43">
        <v>74312</v>
      </c>
    </row>
    <row r="292" spans="1:3" ht="22.5">
      <c r="A292" s="42" t="s">
        <v>278</v>
      </c>
      <c r="B292" s="42" t="s">
        <v>315</v>
      </c>
      <c r="C292" s="43">
        <v>74042</v>
      </c>
    </row>
    <row r="293" spans="1:3" ht="22.5">
      <c r="A293" s="45" t="s">
        <v>278</v>
      </c>
      <c r="B293" s="45" t="s">
        <v>315</v>
      </c>
      <c r="C293" s="46">
        <v>74042</v>
      </c>
    </row>
    <row r="294" spans="1:3" ht="22.5">
      <c r="A294" s="42" t="s">
        <v>278</v>
      </c>
      <c r="B294" s="42" t="s">
        <v>316</v>
      </c>
      <c r="C294" s="43">
        <v>270</v>
      </c>
    </row>
    <row r="295" spans="1:3" ht="22.5">
      <c r="A295" s="45" t="s">
        <v>278</v>
      </c>
      <c r="B295" s="45" t="s">
        <v>316</v>
      </c>
      <c r="C295" s="46">
        <v>270</v>
      </c>
    </row>
    <row r="296" spans="1:3" ht="22.5">
      <c r="A296" s="42" t="s">
        <v>278</v>
      </c>
      <c r="B296" s="42" t="s">
        <v>246</v>
      </c>
      <c r="C296" s="43">
        <v>26176</v>
      </c>
    </row>
    <row r="297" spans="1:3" ht="22.5">
      <c r="A297" s="42" t="s">
        <v>278</v>
      </c>
      <c r="B297" s="42" t="s">
        <v>317</v>
      </c>
      <c r="C297" s="43">
        <v>35</v>
      </c>
    </row>
    <row r="298" spans="1:3" ht="22.5">
      <c r="A298" s="42" t="s">
        <v>278</v>
      </c>
      <c r="B298" s="42" t="s">
        <v>318</v>
      </c>
      <c r="C298" s="43">
        <v>35</v>
      </c>
    </row>
    <row r="299" spans="1:3" ht="22.5">
      <c r="A299" s="45" t="s">
        <v>278</v>
      </c>
      <c r="B299" s="45" t="s">
        <v>318</v>
      </c>
      <c r="C299" s="46">
        <v>35</v>
      </c>
    </row>
    <row r="300" spans="1:3" ht="22.5">
      <c r="A300" s="42" t="s">
        <v>278</v>
      </c>
      <c r="B300" s="42" t="s">
        <v>319</v>
      </c>
      <c r="C300" s="43">
        <v>477</v>
      </c>
    </row>
    <row r="301" spans="1:3" ht="22.5">
      <c r="A301" s="42" t="s">
        <v>278</v>
      </c>
      <c r="B301" s="42" t="s">
        <v>320</v>
      </c>
      <c r="C301" s="43">
        <v>477</v>
      </c>
    </row>
    <row r="302" spans="1:3" ht="22.5">
      <c r="A302" s="45" t="s">
        <v>278</v>
      </c>
      <c r="B302" s="45" t="s">
        <v>320</v>
      </c>
      <c r="C302" s="46">
        <v>477</v>
      </c>
    </row>
    <row r="303" spans="1:3" ht="22.5">
      <c r="A303" s="42" t="s">
        <v>278</v>
      </c>
      <c r="B303" s="42" t="s">
        <v>357</v>
      </c>
      <c r="C303" s="43">
        <v>6875</v>
      </c>
    </row>
    <row r="304" spans="1:3" ht="22.5">
      <c r="A304" s="42" t="s">
        <v>278</v>
      </c>
      <c r="B304" s="42" t="s">
        <v>358</v>
      </c>
      <c r="C304" s="43">
        <v>6875</v>
      </c>
    </row>
    <row r="305" spans="1:3" ht="22.5">
      <c r="A305" s="45" t="s">
        <v>278</v>
      </c>
      <c r="B305" s="45" t="s">
        <v>358</v>
      </c>
      <c r="C305" s="46">
        <v>6875</v>
      </c>
    </row>
    <row r="306" spans="1:3" ht="22.5">
      <c r="A306" s="42" t="s">
        <v>278</v>
      </c>
      <c r="B306" s="42" t="s">
        <v>321</v>
      </c>
      <c r="C306" s="43">
        <v>36</v>
      </c>
    </row>
    <row r="307" spans="1:3" ht="22.5">
      <c r="A307" s="42" t="s">
        <v>278</v>
      </c>
      <c r="B307" s="42" t="s">
        <v>322</v>
      </c>
      <c r="C307" s="43">
        <v>36</v>
      </c>
    </row>
    <row r="308" spans="1:3" ht="22.5">
      <c r="A308" s="45" t="s">
        <v>278</v>
      </c>
      <c r="B308" s="45" t="s">
        <v>322</v>
      </c>
      <c r="C308" s="46">
        <v>36</v>
      </c>
    </row>
    <row r="309" spans="1:3" ht="22.5">
      <c r="A309" s="42" t="s">
        <v>278</v>
      </c>
      <c r="B309" s="42" t="s">
        <v>323</v>
      </c>
      <c r="C309" s="43">
        <v>229</v>
      </c>
    </row>
    <row r="310" spans="1:3" ht="22.5">
      <c r="A310" s="42" t="s">
        <v>278</v>
      </c>
      <c r="B310" s="42" t="s">
        <v>324</v>
      </c>
      <c r="C310" s="43">
        <v>229</v>
      </c>
    </row>
    <row r="311" spans="1:3" ht="22.5">
      <c r="A311" s="45" t="s">
        <v>278</v>
      </c>
      <c r="B311" s="45" t="s">
        <v>324</v>
      </c>
      <c r="C311" s="46">
        <v>229</v>
      </c>
    </row>
    <row r="312" spans="1:3" ht="22.5">
      <c r="A312" s="42" t="s">
        <v>278</v>
      </c>
      <c r="B312" s="42" t="s">
        <v>325</v>
      </c>
      <c r="C312" s="43">
        <v>4039</v>
      </c>
    </row>
    <row r="313" spans="1:3" ht="22.5">
      <c r="A313" s="42" t="s">
        <v>278</v>
      </c>
      <c r="B313" s="42" t="s">
        <v>326</v>
      </c>
      <c r="C313" s="43">
        <v>2793</v>
      </c>
    </row>
    <row r="314" spans="1:3" ht="22.5">
      <c r="A314" s="45" t="s">
        <v>278</v>
      </c>
      <c r="B314" s="45" t="s">
        <v>326</v>
      </c>
      <c r="C314" s="46">
        <v>2793</v>
      </c>
    </row>
    <row r="315" spans="1:3" ht="22.5">
      <c r="A315" s="42" t="s">
        <v>278</v>
      </c>
      <c r="B315" s="42" t="s">
        <v>327</v>
      </c>
      <c r="C315" s="43">
        <v>1246</v>
      </c>
    </row>
    <row r="316" spans="1:3" ht="22.5">
      <c r="A316" s="45" t="s">
        <v>278</v>
      </c>
      <c r="B316" s="45" t="s">
        <v>327</v>
      </c>
      <c r="C316" s="46">
        <v>1246</v>
      </c>
    </row>
    <row r="317" spans="1:3" ht="22.5">
      <c r="A317" s="42" t="s">
        <v>278</v>
      </c>
      <c r="B317" s="42" t="s">
        <v>247</v>
      </c>
      <c r="C317" s="43">
        <v>20</v>
      </c>
    </row>
    <row r="318" spans="1:3" ht="22.5">
      <c r="A318" s="42" t="s">
        <v>278</v>
      </c>
      <c r="B318" s="42" t="s">
        <v>248</v>
      </c>
      <c r="C318" s="43">
        <v>20</v>
      </c>
    </row>
    <row r="319" spans="1:3" ht="22.5">
      <c r="A319" s="45" t="s">
        <v>278</v>
      </c>
      <c r="B319" s="45" t="s">
        <v>248</v>
      </c>
      <c r="C319" s="46">
        <v>20</v>
      </c>
    </row>
    <row r="320" spans="1:3" ht="22.5">
      <c r="A320" s="42" t="s">
        <v>278</v>
      </c>
      <c r="B320" s="42" t="s">
        <v>328</v>
      </c>
      <c r="C320" s="43">
        <v>9896</v>
      </c>
    </row>
    <row r="321" spans="1:3" ht="22.5">
      <c r="A321" s="42" t="s">
        <v>278</v>
      </c>
      <c r="B321" s="42" t="s">
        <v>329</v>
      </c>
      <c r="C321" s="43">
        <v>9896</v>
      </c>
    </row>
    <row r="322" spans="1:3" ht="22.5">
      <c r="A322" s="45" t="s">
        <v>278</v>
      </c>
      <c r="B322" s="45" t="s">
        <v>329</v>
      </c>
      <c r="C322" s="46">
        <v>9896</v>
      </c>
    </row>
    <row r="323" spans="1:3" ht="22.5">
      <c r="A323" s="42" t="s">
        <v>278</v>
      </c>
      <c r="B323" s="42" t="s">
        <v>330</v>
      </c>
      <c r="C323" s="43">
        <v>3951</v>
      </c>
    </row>
    <row r="324" spans="1:3" ht="22.5">
      <c r="A324" s="42" t="s">
        <v>278</v>
      </c>
      <c r="B324" s="42" t="s">
        <v>331</v>
      </c>
      <c r="C324" s="43">
        <v>3951</v>
      </c>
    </row>
    <row r="325" spans="1:3" ht="22.5">
      <c r="A325" s="45" t="s">
        <v>278</v>
      </c>
      <c r="B325" s="45" t="s">
        <v>331</v>
      </c>
      <c r="C325" s="46">
        <v>3951</v>
      </c>
    </row>
    <row r="326" spans="1:3" ht="22.5">
      <c r="A326" s="42" t="s">
        <v>278</v>
      </c>
      <c r="B326" s="42" t="s">
        <v>332</v>
      </c>
      <c r="C326" s="43">
        <v>618</v>
      </c>
    </row>
    <row r="327" spans="1:3" ht="22.5">
      <c r="A327" s="42" t="s">
        <v>278</v>
      </c>
      <c r="B327" s="42" t="s">
        <v>333</v>
      </c>
      <c r="C327" s="43">
        <v>618</v>
      </c>
    </row>
    <row r="328" spans="1:3" ht="22.5">
      <c r="A328" s="45" t="s">
        <v>278</v>
      </c>
      <c r="B328" s="45" t="s">
        <v>333</v>
      </c>
      <c r="C328" s="46">
        <v>618</v>
      </c>
    </row>
    <row r="329" spans="1:3" ht="22.5">
      <c r="A329" s="42" t="s">
        <v>278</v>
      </c>
      <c r="B329" s="42" t="s">
        <v>336</v>
      </c>
      <c r="C329" s="43">
        <v>6513</v>
      </c>
    </row>
    <row r="330" spans="1:3" ht="22.5">
      <c r="A330" s="42" t="s">
        <v>278</v>
      </c>
      <c r="B330" s="42" t="s">
        <v>337</v>
      </c>
      <c r="C330" s="43">
        <v>4847</v>
      </c>
    </row>
    <row r="331" spans="1:3" ht="22.5">
      <c r="A331" s="42" t="s">
        <v>278</v>
      </c>
      <c r="B331" s="42" t="s">
        <v>338</v>
      </c>
      <c r="C331" s="43">
        <v>4847</v>
      </c>
    </row>
    <row r="332" spans="1:3" ht="22.5">
      <c r="A332" s="45" t="s">
        <v>278</v>
      </c>
      <c r="B332" s="45" t="s">
        <v>338</v>
      </c>
      <c r="C332" s="46">
        <v>4847</v>
      </c>
    </row>
    <row r="333" spans="1:3" ht="22.5">
      <c r="A333" s="42" t="s">
        <v>278</v>
      </c>
      <c r="B333" s="42" t="s">
        <v>339</v>
      </c>
      <c r="C333" s="43">
        <v>846</v>
      </c>
    </row>
    <row r="334" spans="1:3" ht="22.5">
      <c r="A334" s="42" t="s">
        <v>278</v>
      </c>
      <c r="B334" s="42" t="s">
        <v>340</v>
      </c>
      <c r="C334" s="43">
        <v>445</v>
      </c>
    </row>
    <row r="335" spans="1:3" ht="22.5">
      <c r="A335" s="45" t="s">
        <v>278</v>
      </c>
      <c r="B335" s="45" t="s">
        <v>340</v>
      </c>
      <c r="C335" s="46">
        <v>445</v>
      </c>
    </row>
    <row r="336" spans="1:3" ht="22.5">
      <c r="A336" s="42" t="s">
        <v>278</v>
      </c>
      <c r="B336" s="42" t="s">
        <v>341</v>
      </c>
      <c r="C336" s="43">
        <v>401</v>
      </c>
    </row>
    <row r="337" spans="1:3" ht="22.5">
      <c r="A337" s="45" t="s">
        <v>278</v>
      </c>
      <c r="B337" s="45" t="s">
        <v>341</v>
      </c>
      <c r="C337" s="46">
        <v>401</v>
      </c>
    </row>
    <row r="338" spans="1:3" ht="22.5">
      <c r="A338" s="42" t="s">
        <v>278</v>
      </c>
      <c r="B338" s="42" t="s">
        <v>342</v>
      </c>
      <c r="C338" s="43">
        <v>783</v>
      </c>
    </row>
    <row r="339" spans="1:3" ht="22.5">
      <c r="A339" s="42" t="s">
        <v>278</v>
      </c>
      <c r="B339" s="42" t="s">
        <v>343</v>
      </c>
      <c r="C339" s="43">
        <v>783</v>
      </c>
    </row>
    <row r="340" spans="1:3" ht="22.5">
      <c r="A340" s="45" t="s">
        <v>278</v>
      </c>
      <c r="B340" s="45" t="s">
        <v>343</v>
      </c>
      <c r="C340" s="46">
        <v>783</v>
      </c>
    </row>
    <row r="341" spans="1:3" ht="22.5">
      <c r="A341" s="42" t="s">
        <v>278</v>
      </c>
      <c r="B341" s="42" t="s">
        <v>344</v>
      </c>
      <c r="C341" s="43">
        <v>1</v>
      </c>
    </row>
    <row r="342" spans="1:3" ht="22.5">
      <c r="A342" s="42" t="s">
        <v>278</v>
      </c>
      <c r="B342" s="42" t="s">
        <v>345</v>
      </c>
      <c r="C342" s="43">
        <v>1</v>
      </c>
    </row>
    <row r="343" spans="1:3" ht="22.5">
      <c r="A343" s="45" t="s">
        <v>278</v>
      </c>
      <c r="B343" s="45" t="s">
        <v>345</v>
      </c>
      <c r="C343" s="46">
        <v>1</v>
      </c>
    </row>
    <row r="344" spans="1:3" ht="22.5">
      <c r="A344" s="42" t="s">
        <v>278</v>
      </c>
      <c r="B344" s="42" t="s">
        <v>346</v>
      </c>
      <c r="C344" s="43">
        <v>36</v>
      </c>
    </row>
    <row r="345" spans="1:3" ht="22.5">
      <c r="A345" s="42" t="s">
        <v>278</v>
      </c>
      <c r="B345" s="42" t="s">
        <v>347</v>
      </c>
      <c r="C345" s="43">
        <v>36</v>
      </c>
    </row>
    <row r="346" spans="1:3" ht="22.5">
      <c r="A346" s="45" t="s">
        <v>278</v>
      </c>
      <c r="B346" s="45" t="s">
        <v>347</v>
      </c>
      <c r="C346" s="46">
        <v>36</v>
      </c>
    </row>
    <row r="347" spans="1:3" ht="22.5">
      <c r="A347" s="42" t="s">
        <v>278</v>
      </c>
      <c r="B347" s="42" t="s">
        <v>348</v>
      </c>
      <c r="C347" s="43">
        <v>1135</v>
      </c>
    </row>
    <row r="348" spans="1:3" ht="22.5">
      <c r="A348" s="42" t="s">
        <v>278</v>
      </c>
      <c r="B348" s="42" t="s">
        <v>349</v>
      </c>
      <c r="C348" s="43">
        <v>1135</v>
      </c>
    </row>
    <row r="349" spans="1:3" ht="22.5">
      <c r="A349" s="42" t="s">
        <v>278</v>
      </c>
      <c r="B349" s="42" t="s">
        <v>350</v>
      </c>
      <c r="C349" s="43">
        <v>1135</v>
      </c>
    </row>
    <row r="350" spans="1:3" ht="22.5">
      <c r="A350" s="45" t="s">
        <v>278</v>
      </c>
      <c r="B350" s="45" t="s">
        <v>350</v>
      </c>
      <c r="C350" s="46">
        <v>1135</v>
      </c>
    </row>
  </sheetData>
  <autoFilter ref="A13:J350"/>
  <mergeCells count="7">
    <mergeCell ref="A11:G11"/>
    <mergeCell ref="A1:F1"/>
    <mergeCell ref="A6:H6"/>
    <mergeCell ref="A7:G7"/>
    <mergeCell ref="A8:G8"/>
    <mergeCell ref="A9:G9"/>
    <mergeCell ref="A10:G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9"/>
  <sheetViews>
    <sheetView topLeftCell="V1" workbookViewId="0">
      <selection activeCell="AD35" sqref="AD35"/>
    </sheetView>
  </sheetViews>
  <sheetFormatPr defaultRowHeight="15"/>
  <cols>
    <col min="1" max="1" width="0" style="35" hidden="1" customWidth="1"/>
    <col min="2" max="2" width="17.85546875" style="35" hidden="1" customWidth="1"/>
    <col min="3" max="21" width="0" style="35" hidden="1" customWidth="1"/>
    <col min="22" max="16384" width="9.140625" style="35"/>
  </cols>
  <sheetData>
    <row r="1" spans="1:10">
      <c r="A1" s="160" t="s">
        <v>121</v>
      </c>
      <c r="B1" s="160"/>
      <c r="C1" s="160"/>
      <c r="D1" s="160"/>
      <c r="E1" s="160"/>
      <c r="F1" s="160"/>
      <c r="G1" s="28"/>
      <c r="H1" s="28"/>
      <c r="I1" s="28"/>
      <c r="J1" s="28"/>
    </row>
    <row r="2" spans="1:10">
      <c r="A2" s="29" t="s">
        <v>122</v>
      </c>
      <c r="B2" s="28"/>
      <c r="C2" s="28"/>
      <c r="D2" s="28"/>
      <c r="E2" s="28"/>
      <c r="F2" s="28"/>
      <c r="G2" s="28"/>
      <c r="H2" s="28"/>
      <c r="I2" s="28"/>
      <c r="J2" s="28"/>
    </row>
    <row r="3" spans="1:10">
      <c r="A3" s="30"/>
      <c r="B3" s="31"/>
      <c r="C3" s="31"/>
      <c r="D3" s="31"/>
      <c r="E3" s="31"/>
      <c r="F3" s="31"/>
      <c r="G3" s="31"/>
      <c r="H3" s="31"/>
      <c r="I3" s="31"/>
      <c r="J3" s="31"/>
    </row>
    <row r="4" spans="1:10">
      <c r="A4" s="30" t="s">
        <v>123</v>
      </c>
      <c r="B4" s="31"/>
      <c r="C4" s="31"/>
      <c r="D4" s="31"/>
      <c r="E4" s="32"/>
      <c r="F4" s="31"/>
      <c r="G4" s="32"/>
      <c r="H4" s="32"/>
      <c r="I4" s="31"/>
      <c r="J4" s="31"/>
    </row>
    <row r="5" spans="1:10">
      <c r="A5" s="28" t="s">
        <v>361</v>
      </c>
      <c r="B5" s="28"/>
      <c r="C5" s="28"/>
      <c r="D5" s="28"/>
      <c r="E5" s="28"/>
      <c r="F5" s="28"/>
      <c r="G5" s="28"/>
      <c r="H5" s="28"/>
      <c r="I5" s="28"/>
      <c r="J5" s="28"/>
    </row>
    <row r="6" spans="1:10">
      <c r="A6" s="158"/>
      <c r="B6" s="159"/>
      <c r="C6" s="159"/>
      <c r="D6" s="159"/>
      <c r="E6" s="159"/>
      <c r="F6" s="159"/>
      <c r="G6" s="159"/>
      <c r="H6" s="159"/>
      <c r="I6" s="33"/>
      <c r="J6" s="33"/>
    </row>
    <row r="7" spans="1:10">
      <c r="A7" s="158" t="s">
        <v>125</v>
      </c>
      <c r="B7" s="159"/>
      <c r="C7" s="159"/>
      <c r="D7" s="159"/>
      <c r="E7" s="159"/>
      <c r="F7" s="159"/>
      <c r="G7" s="159"/>
    </row>
    <row r="8" spans="1:10">
      <c r="A8" s="158" t="s">
        <v>126</v>
      </c>
      <c r="B8" s="159"/>
      <c r="C8" s="159"/>
      <c r="D8" s="159"/>
      <c r="E8" s="159"/>
      <c r="F8" s="159"/>
      <c r="G8" s="159"/>
    </row>
    <row r="9" spans="1:10">
      <c r="A9" s="158" t="s">
        <v>127</v>
      </c>
      <c r="B9" s="159"/>
      <c r="C9" s="159"/>
      <c r="D9" s="159"/>
      <c r="E9" s="159"/>
      <c r="F9" s="159"/>
      <c r="G9" s="159"/>
    </row>
    <row r="10" spans="1:10">
      <c r="A10" s="158" t="s">
        <v>128</v>
      </c>
      <c r="B10" s="159"/>
      <c r="C10" s="159"/>
      <c r="D10" s="159"/>
      <c r="E10" s="159"/>
      <c r="F10" s="159"/>
      <c r="G10" s="159"/>
    </row>
    <row r="11" spans="1:10">
      <c r="A11" s="158"/>
      <c r="B11" s="159"/>
      <c r="C11" s="159"/>
      <c r="D11" s="159"/>
      <c r="E11" s="159"/>
      <c r="F11" s="159"/>
      <c r="G11" s="159"/>
    </row>
    <row r="12" spans="1:10">
      <c r="A12" s="34" t="s">
        <v>12</v>
      </c>
      <c r="B12" s="34"/>
      <c r="C12" s="34"/>
      <c r="D12" s="34"/>
      <c r="E12" s="34"/>
      <c r="F12" s="34"/>
      <c r="G12" s="34"/>
      <c r="H12" s="34"/>
      <c r="I12" s="28"/>
      <c r="J12" s="28"/>
    </row>
    <row r="13" spans="1:10" ht="21">
      <c r="A13" s="36" t="s">
        <v>129</v>
      </c>
      <c r="B13" s="36" t="s">
        <v>130</v>
      </c>
      <c r="C13" s="36" t="s">
        <v>362</v>
      </c>
    </row>
    <row r="14" spans="1:10">
      <c r="A14" s="37" t="s">
        <v>132</v>
      </c>
      <c r="B14" s="37"/>
      <c r="C14" s="38">
        <v>638946</v>
      </c>
    </row>
    <row r="15" spans="1:10">
      <c r="A15" s="39" t="s">
        <v>133</v>
      </c>
      <c r="B15" s="39"/>
      <c r="C15" s="40">
        <v>133301</v>
      </c>
      <c r="D15" s="41">
        <f>C15-C97</f>
        <v>89936</v>
      </c>
      <c r="E15" s="35">
        <v>89936</v>
      </c>
    </row>
    <row r="16" spans="1:10" s="44" customFormat="1">
      <c r="A16" s="42" t="s">
        <v>133</v>
      </c>
      <c r="B16" s="42" t="s">
        <v>134</v>
      </c>
      <c r="C16" s="43">
        <v>720</v>
      </c>
    </row>
    <row r="17" spans="1:3" s="44" customFormat="1">
      <c r="A17" s="42" t="s">
        <v>133</v>
      </c>
      <c r="B17" s="42" t="s">
        <v>135</v>
      </c>
      <c r="C17" s="43">
        <v>326</v>
      </c>
    </row>
    <row r="18" spans="1:3" s="44" customFormat="1">
      <c r="A18" s="42" t="s">
        <v>133</v>
      </c>
      <c r="B18" s="42" t="s">
        <v>136</v>
      </c>
      <c r="C18" s="43">
        <v>326</v>
      </c>
    </row>
    <row r="19" spans="1:3" s="44" customFormat="1">
      <c r="A19" s="42" t="s">
        <v>133</v>
      </c>
      <c r="B19" s="42" t="s">
        <v>137</v>
      </c>
      <c r="C19" s="43">
        <v>326</v>
      </c>
    </row>
    <row r="20" spans="1:3" s="44" customFormat="1">
      <c r="A20" s="45" t="s">
        <v>133</v>
      </c>
      <c r="B20" s="45" t="s">
        <v>137</v>
      </c>
      <c r="C20" s="46">
        <v>326</v>
      </c>
    </row>
    <row r="21" spans="1:3" s="44" customFormat="1">
      <c r="A21" s="42" t="s">
        <v>133</v>
      </c>
      <c r="B21" s="42" t="s">
        <v>138</v>
      </c>
      <c r="C21" s="43">
        <v>393</v>
      </c>
    </row>
    <row r="22" spans="1:3" s="44" customFormat="1">
      <c r="A22" s="42" t="s">
        <v>133</v>
      </c>
      <c r="B22" s="42" t="s">
        <v>139</v>
      </c>
      <c r="C22" s="43">
        <v>393</v>
      </c>
    </row>
    <row r="23" spans="1:3" s="44" customFormat="1">
      <c r="A23" s="42" t="s">
        <v>133</v>
      </c>
      <c r="B23" s="42" t="s">
        <v>140</v>
      </c>
      <c r="C23" s="43">
        <v>393</v>
      </c>
    </row>
    <row r="24" spans="1:3" s="44" customFormat="1">
      <c r="A24" s="45" t="s">
        <v>133</v>
      </c>
      <c r="B24" s="45" t="s">
        <v>140</v>
      </c>
      <c r="C24" s="46">
        <v>393</v>
      </c>
    </row>
    <row r="25" spans="1:3" s="44" customFormat="1">
      <c r="A25" s="42" t="s">
        <v>133</v>
      </c>
      <c r="B25" s="42" t="s">
        <v>141</v>
      </c>
      <c r="C25" s="43">
        <v>4877</v>
      </c>
    </row>
    <row r="26" spans="1:3" s="44" customFormat="1">
      <c r="A26" s="42" t="s">
        <v>133</v>
      </c>
      <c r="B26" s="42" t="s">
        <v>142</v>
      </c>
      <c r="C26" s="43">
        <v>4877</v>
      </c>
    </row>
    <row r="27" spans="1:3" s="44" customFormat="1">
      <c r="A27" s="42" t="s">
        <v>133</v>
      </c>
      <c r="B27" s="42" t="s">
        <v>143</v>
      </c>
      <c r="C27" s="43">
        <v>4877</v>
      </c>
    </row>
    <row r="28" spans="1:3" s="44" customFormat="1">
      <c r="A28" s="42" t="s">
        <v>133</v>
      </c>
      <c r="B28" s="42" t="s">
        <v>144</v>
      </c>
      <c r="C28" s="43">
        <v>4877</v>
      </c>
    </row>
    <row r="29" spans="1:3" s="44" customFormat="1">
      <c r="A29" s="45" t="s">
        <v>133</v>
      </c>
      <c r="B29" s="45" t="s">
        <v>144</v>
      </c>
      <c r="C29" s="46">
        <v>4877</v>
      </c>
    </row>
    <row r="30" spans="1:3" s="44" customFormat="1">
      <c r="A30" s="42" t="s">
        <v>133</v>
      </c>
      <c r="B30" s="42" t="s">
        <v>145</v>
      </c>
      <c r="C30" s="43">
        <v>83038</v>
      </c>
    </row>
    <row r="31" spans="1:3" s="44" customFormat="1">
      <c r="A31" s="42" t="s">
        <v>133</v>
      </c>
      <c r="B31" s="42" t="s">
        <v>146</v>
      </c>
      <c r="C31" s="43">
        <v>5110</v>
      </c>
    </row>
    <row r="32" spans="1:3" s="44" customFormat="1">
      <c r="A32" s="42" t="s">
        <v>133</v>
      </c>
      <c r="B32" s="42" t="s">
        <v>147</v>
      </c>
      <c r="C32" s="43">
        <v>724</v>
      </c>
    </row>
    <row r="33" spans="1:3" s="44" customFormat="1">
      <c r="A33" s="42" t="s">
        <v>133</v>
      </c>
      <c r="B33" s="42" t="s">
        <v>148</v>
      </c>
      <c r="C33" s="43">
        <v>724</v>
      </c>
    </row>
    <row r="34" spans="1:3" s="44" customFormat="1">
      <c r="A34" s="45" t="s">
        <v>133</v>
      </c>
      <c r="B34" s="45" t="s">
        <v>148</v>
      </c>
      <c r="C34" s="46">
        <v>724</v>
      </c>
    </row>
    <row r="35" spans="1:3" s="44" customFormat="1">
      <c r="A35" s="42" t="s">
        <v>133</v>
      </c>
      <c r="B35" s="42" t="s">
        <v>149</v>
      </c>
      <c r="C35" s="43">
        <v>1733</v>
      </c>
    </row>
    <row r="36" spans="1:3" s="44" customFormat="1">
      <c r="A36" s="42" t="s">
        <v>133</v>
      </c>
      <c r="B36" s="42" t="s">
        <v>150</v>
      </c>
      <c r="C36" s="43">
        <v>1733</v>
      </c>
    </row>
    <row r="37" spans="1:3" s="44" customFormat="1">
      <c r="A37" s="45" t="s">
        <v>133</v>
      </c>
      <c r="B37" s="45" t="s">
        <v>150</v>
      </c>
      <c r="C37" s="46">
        <v>1733</v>
      </c>
    </row>
    <row r="38" spans="1:3" s="44" customFormat="1">
      <c r="A38" s="42" t="s">
        <v>133</v>
      </c>
      <c r="B38" s="42" t="s">
        <v>151</v>
      </c>
      <c r="C38" s="43">
        <v>2654</v>
      </c>
    </row>
    <row r="39" spans="1:3" s="44" customFormat="1">
      <c r="A39" s="42" t="s">
        <v>133</v>
      </c>
      <c r="B39" s="42" t="s">
        <v>152</v>
      </c>
      <c r="C39" s="43">
        <v>2654</v>
      </c>
    </row>
    <row r="40" spans="1:3" s="44" customFormat="1">
      <c r="A40" s="45" t="s">
        <v>133</v>
      </c>
      <c r="B40" s="45" t="s">
        <v>152</v>
      </c>
      <c r="C40" s="46">
        <v>2654</v>
      </c>
    </row>
    <row r="41" spans="1:3" s="44" customFormat="1">
      <c r="A41" s="42" t="s">
        <v>133</v>
      </c>
      <c r="B41" s="42" t="s">
        <v>153</v>
      </c>
      <c r="C41" s="43">
        <v>14650</v>
      </c>
    </row>
    <row r="42" spans="1:3" s="44" customFormat="1">
      <c r="A42" s="42" t="s">
        <v>133</v>
      </c>
      <c r="B42" s="42" t="s">
        <v>154</v>
      </c>
      <c r="C42" s="43">
        <v>8923</v>
      </c>
    </row>
    <row r="43" spans="1:3" s="44" customFormat="1">
      <c r="A43" s="42" t="s">
        <v>133</v>
      </c>
      <c r="B43" s="42" t="s">
        <v>155</v>
      </c>
      <c r="C43" s="43">
        <v>4460</v>
      </c>
    </row>
    <row r="44" spans="1:3" s="44" customFormat="1">
      <c r="A44" s="45" t="s">
        <v>133</v>
      </c>
      <c r="B44" s="45" t="s">
        <v>155</v>
      </c>
      <c r="C44" s="46">
        <v>4460</v>
      </c>
    </row>
    <row r="45" spans="1:3" s="44" customFormat="1">
      <c r="A45" s="42" t="s">
        <v>133</v>
      </c>
      <c r="B45" s="42" t="s">
        <v>156</v>
      </c>
      <c r="C45" s="43">
        <v>4463</v>
      </c>
    </row>
    <row r="46" spans="1:3" s="44" customFormat="1">
      <c r="A46" s="45" t="s">
        <v>133</v>
      </c>
      <c r="B46" s="45" t="s">
        <v>156</v>
      </c>
      <c r="C46" s="46">
        <v>4463</v>
      </c>
    </row>
    <row r="47" spans="1:3" s="44" customFormat="1">
      <c r="A47" s="42" t="s">
        <v>133</v>
      </c>
      <c r="B47" s="42" t="s">
        <v>157</v>
      </c>
      <c r="C47" s="43">
        <v>5727</v>
      </c>
    </row>
    <row r="48" spans="1:3" s="44" customFormat="1">
      <c r="A48" s="42" t="s">
        <v>133</v>
      </c>
      <c r="B48" s="42" t="s">
        <v>158</v>
      </c>
      <c r="C48" s="43">
        <v>5154</v>
      </c>
    </row>
    <row r="49" spans="1:3" s="44" customFormat="1">
      <c r="A49" s="45" t="s">
        <v>133</v>
      </c>
      <c r="B49" s="45" t="s">
        <v>158</v>
      </c>
      <c r="C49" s="46">
        <v>5154</v>
      </c>
    </row>
    <row r="50" spans="1:3" s="44" customFormat="1">
      <c r="A50" s="42" t="s">
        <v>133</v>
      </c>
      <c r="B50" s="42" t="s">
        <v>159</v>
      </c>
      <c r="C50" s="43">
        <v>573</v>
      </c>
    </row>
    <row r="51" spans="1:3" s="44" customFormat="1">
      <c r="A51" s="45" t="s">
        <v>133</v>
      </c>
      <c r="B51" s="45" t="s">
        <v>159</v>
      </c>
      <c r="C51" s="46">
        <v>573</v>
      </c>
    </row>
    <row r="52" spans="1:3" s="44" customFormat="1">
      <c r="A52" s="42" t="s">
        <v>133</v>
      </c>
      <c r="B52" s="42" t="s">
        <v>163</v>
      </c>
      <c r="C52" s="43">
        <v>2713</v>
      </c>
    </row>
    <row r="53" spans="1:3" s="44" customFormat="1">
      <c r="A53" s="42" t="s">
        <v>133</v>
      </c>
      <c r="B53" s="42" t="s">
        <v>164</v>
      </c>
      <c r="C53" s="43">
        <v>403</v>
      </c>
    </row>
    <row r="54" spans="1:3" s="44" customFormat="1">
      <c r="A54" s="42" t="s">
        <v>133</v>
      </c>
      <c r="B54" s="42" t="s">
        <v>165</v>
      </c>
      <c r="C54" s="43">
        <v>403</v>
      </c>
    </row>
    <row r="55" spans="1:3" s="44" customFormat="1">
      <c r="A55" s="45" t="s">
        <v>133</v>
      </c>
      <c r="B55" s="45" t="s">
        <v>165</v>
      </c>
      <c r="C55" s="46">
        <v>403</v>
      </c>
    </row>
    <row r="56" spans="1:3" s="44" customFormat="1">
      <c r="A56" s="42" t="s">
        <v>133</v>
      </c>
      <c r="B56" s="42" t="s">
        <v>166</v>
      </c>
      <c r="C56" s="43">
        <v>2310</v>
      </c>
    </row>
    <row r="57" spans="1:3" s="44" customFormat="1">
      <c r="A57" s="42" t="s">
        <v>133</v>
      </c>
      <c r="B57" s="42" t="s">
        <v>167</v>
      </c>
      <c r="C57" s="43">
        <v>2310</v>
      </c>
    </row>
    <row r="58" spans="1:3" s="44" customFormat="1">
      <c r="A58" s="45" t="s">
        <v>133</v>
      </c>
      <c r="B58" s="45" t="s">
        <v>167</v>
      </c>
      <c r="C58" s="46">
        <v>2310</v>
      </c>
    </row>
    <row r="59" spans="1:3" s="44" customFormat="1">
      <c r="A59" s="42" t="s">
        <v>133</v>
      </c>
      <c r="B59" s="42" t="s">
        <v>168</v>
      </c>
      <c r="C59" s="43">
        <v>60566</v>
      </c>
    </row>
    <row r="60" spans="1:3" s="44" customFormat="1">
      <c r="A60" s="42" t="s">
        <v>133</v>
      </c>
      <c r="B60" s="42" t="s">
        <v>169</v>
      </c>
      <c r="C60" s="43">
        <v>60566</v>
      </c>
    </row>
    <row r="61" spans="1:3" s="44" customFormat="1">
      <c r="A61" s="42" t="s">
        <v>133</v>
      </c>
      <c r="B61" s="42" t="s">
        <v>170</v>
      </c>
      <c r="C61" s="43">
        <v>6379</v>
      </c>
    </row>
    <row r="62" spans="1:3" s="44" customFormat="1">
      <c r="A62" s="45" t="s">
        <v>133</v>
      </c>
      <c r="B62" s="45" t="s">
        <v>170</v>
      </c>
      <c r="C62" s="46">
        <v>6379</v>
      </c>
    </row>
    <row r="63" spans="1:3" s="44" customFormat="1">
      <c r="A63" s="42" t="s">
        <v>133</v>
      </c>
      <c r="B63" s="42" t="s">
        <v>171</v>
      </c>
      <c r="C63" s="43">
        <v>51478</v>
      </c>
    </row>
    <row r="64" spans="1:3" s="44" customFormat="1">
      <c r="A64" s="45" t="s">
        <v>133</v>
      </c>
      <c r="B64" s="45" t="s">
        <v>171</v>
      </c>
      <c r="C64" s="46">
        <v>51478</v>
      </c>
    </row>
    <row r="65" spans="1:3" s="44" customFormat="1">
      <c r="A65" s="42" t="s">
        <v>133</v>
      </c>
      <c r="B65" s="42" t="s">
        <v>172</v>
      </c>
      <c r="C65" s="43">
        <v>2709</v>
      </c>
    </row>
    <row r="66" spans="1:3" s="44" customFormat="1">
      <c r="A66" s="45" t="s">
        <v>133</v>
      </c>
      <c r="B66" s="45" t="s">
        <v>172</v>
      </c>
      <c r="C66" s="46">
        <v>2709</v>
      </c>
    </row>
    <row r="67" spans="1:3" s="44" customFormat="1">
      <c r="A67" s="42" t="s">
        <v>133</v>
      </c>
      <c r="B67" s="42" t="s">
        <v>173</v>
      </c>
      <c r="C67" s="43">
        <v>828</v>
      </c>
    </row>
    <row r="68" spans="1:3" s="44" customFormat="1">
      <c r="A68" s="42" t="s">
        <v>133</v>
      </c>
      <c r="B68" s="42" t="s">
        <v>174</v>
      </c>
      <c r="C68" s="43">
        <v>427</v>
      </c>
    </row>
    <row r="69" spans="1:3" s="44" customFormat="1">
      <c r="A69" s="42" t="s">
        <v>133</v>
      </c>
      <c r="B69" s="42" t="s">
        <v>175</v>
      </c>
      <c r="C69" s="43">
        <v>107</v>
      </c>
    </row>
    <row r="70" spans="1:3" s="44" customFormat="1">
      <c r="A70" s="42" t="s">
        <v>133</v>
      </c>
      <c r="B70" s="42" t="s">
        <v>177</v>
      </c>
      <c r="C70" s="43">
        <v>106</v>
      </c>
    </row>
    <row r="71" spans="1:3" s="44" customFormat="1">
      <c r="A71" s="45" t="s">
        <v>133</v>
      </c>
      <c r="B71" s="45" t="s">
        <v>177</v>
      </c>
      <c r="C71" s="46">
        <v>106</v>
      </c>
    </row>
    <row r="72" spans="1:3" s="44" customFormat="1">
      <c r="A72" s="42" t="s">
        <v>133</v>
      </c>
      <c r="B72" s="42" t="s">
        <v>178</v>
      </c>
      <c r="C72" s="43">
        <v>320</v>
      </c>
    </row>
    <row r="73" spans="1:3" s="44" customFormat="1">
      <c r="A73" s="42" t="s">
        <v>133</v>
      </c>
      <c r="B73" s="42" t="s">
        <v>179</v>
      </c>
      <c r="C73" s="43">
        <v>320</v>
      </c>
    </row>
    <row r="74" spans="1:3" s="44" customFormat="1">
      <c r="A74" s="45" t="s">
        <v>133</v>
      </c>
      <c r="B74" s="45" t="s">
        <v>179</v>
      </c>
      <c r="C74" s="46">
        <v>320</v>
      </c>
    </row>
    <row r="75" spans="1:3" s="44" customFormat="1">
      <c r="A75" s="42" t="s">
        <v>133</v>
      </c>
      <c r="B75" s="42" t="s">
        <v>180</v>
      </c>
      <c r="C75" s="43">
        <v>8</v>
      </c>
    </row>
    <row r="76" spans="1:3" s="44" customFormat="1">
      <c r="A76" s="42" t="s">
        <v>133</v>
      </c>
      <c r="B76" s="42" t="s">
        <v>181</v>
      </c>
      <c r="C76" s="43">
        <v>8</v>
      </c>
    </row>
    <row r="77" spans="1:3" s="44" customFormat="1">
      <c r="A77" s="42" t="s">
        <v>133</v>
      </c>
      <c r="B77" s="42" t="s">
        <v>182</v>
      </c>
      <c r="C77" s="43">
        <v>8</v>
      </c>
    </row>
    <row r="78" spans="1:3" s="44" customFormat="1">
      <c r="A78" s="45" t="s">
        <v>133</v>
      </c>
      <c r="B78" s="45" t="s">
        <v>182</v>
      </c>
      <c r="C78" s="46">
        <v>8</v>
      </c>
    </row>
    <row r="79" spans="1:3" s="44" customFormat="1">
      <c r="A79" s="42" t="s">
        <v>133</v>
      </c>
      <c r="B79" s="42" t="s">
        <v>183</v>
      </c>
      <c r="C79" s="43">
        <v>50</v>
      </c>
    </row>
    <row r="80" spans="1:3" s="44" customFormat="1">
      <c r="A80" s="42" t="s">
        <v>133</v>
      </c>
      <c r="B80" s="42" t="s">
        <v>184</v>
      </c>
      <c r="C80" s="43">
        <v>50</v>
      </c>
    </row>
    <row r="81" spans="1:3" s="44" customFormat="1">
      <c r="A81" s="42" t="s">
        <v>133</v>
      </c>
      <c r="B81" s="42" t="s">
        <v>185</v>
      </c>
      <c r="C81" s="43">
        <v>50</v>
      </c>
    </row>
    <row r="82" spans="1:3" s="44" customFormat="1">
      <c r="A82" s="45" t="s">
        <v>133</v>
      </c>
      <c r="B82" s="45" t="s">
        <v>185</v>
      </c>
      <c r="C82" s="46">
        <v>50</v>
      </c>
    </row>
    <row r="83" spans="1:3" s="44" customFormat="1">
      <c r="A83" s="42" t="s">
        <v>133</v>
      </c>
      <c r="B83" s="42" t="s">
        <v>186</v>
      </c>
      <c r="C83" s="43">
        <v>344</v>
      </c>
    </row>
    <row r="84" spans="1:3" s="44" customFormat="1">
      <c r="A84" s="42" t="s">
        <v>133</v>
      </c>
      <c r="B84" s="42" t="s">
        <v>187</v>
      </c>
      <c r="C84" s="43">
        <v>344</v>
      </c>
    </row>
    <row r="85" spans="1:3" s="44" customFormat="1">
      <c r="A85" s="42" t="s">
        <v>133</v>
      </c>
      <c r="B85" s="42" t="s">
        <v>188</v>
      </c>
      <c r="C85" s="43">
        <v>344</v>
      </c>
    </row>
    <row r="86" spans="1:3" s="44" customFormat="1">
      <c r="A86" s="45" t="s">
        <v>133</v>
      </c>
      <c r="B86" s="45" t="s">
        <v>188</v>
      </c>
      <c r="C86" s="46">
        <v>344</v>
      </c>
    </row>
    <row r="87" spans="1:3" s="44" customFormat="1">
      <c r="A87" s="42" t="s">
        <v>133</v>
      </c>
      <c r="B87" s="42" t="s">
        <v>189</v>
      </c>
      <c r="C87" s="43">
        <v>350</v>
      </c>
    </row>
    <row r="88" spans="1:3" s="44" customFormat="1">
      <c r="A88" s="42" t="s">
        <v>133</v>
      </c>
      <c r="B88" s="42" t="s">
        <v>190</v>
      </c>
      <c r="C88" s="43">
        <v>350</v>
      </c>
    </row>
    <row r="89" spans="1:3" s="44" customFormat="1">
      <c r="A89" s="42" t="s">
        <v>133</v>
      </c>
      <c r="B89" s="42" t="s">
        <v>191</v>
      </c>
      <c r="C89" s="43">
        <v>350</v>
      </c>
    </row>
    <row r="90" spans="1:3" s="44" customFormat="1">
      <c r="A90" s="42" t="s">
        <v>133</v>
      </c>
      <c r="B90" s="42" t="s">
        <v>192</v>
      </c>
      <c r="C90" s="43">
        <v>350</v>
      </c>
    </row>
    <row r="91" spans="1:3" s="44" customFormat="1">
      <c r="A91" s="45" t="s">
        <v>133</v>
      </c>
      <c r="B91" s="45" t="s">
        <v>192</v>
      </c>
      <c r="C91" s="46">
        <v>350</v>
      </c>
    </row>
    <row r="92" spans="1:3" s="44" customFormat="1">
      <c r="A92" s="42" t="s">
        <v>133</v>
      </c>
      <c r="B92" s="42" t="s">
        <v>193</v>
      </c>
      <c r="C92" s="43">
        <v>122</v>
      </c>
    </row>
    <row r="93" spans="1:3" s="44" customFormat="1">
      <c r="A93" s="42" t="s">
        <v>133</v>
      </c>
      <c r="B93" s="42" t="s">
        <v>194</v>
      </c>
      <c r="C93" s="43">
        <v>122</v>
      </c>
    </row>
    <row r="94" spans="1:3" s="44" customFormat="1">
      <c r="A94" s="42" t="s">
        <v>133</v>
      </c>
      <c r="B94" s="42" t="s">
        <v>195</v>
      </c>
      <c r="C94" s="43">
        <v>122</v>
      </c>
    </row>
    <row r="95" spans="1:3" s="44" customFormat="1">
      <c r="A95" s="42" t="s">
        <v>133</v>
      </c>
      <c r="B95" s="42" t="s">
        <v>196</v>
      </c>
      <c r="C95" s="43">
        <v>122</v>
      </c>
    </row>
    <row r="96" spans="1:3" s="44" customFormat="1">
      <c r="A96" s="45" t="s">
        <v>133</v>
      </c>
      <c r="B96" s="45" t="s">
        <v>196</v>
      </c>
      <c r="C96" s="46">
        <v>122</v>
      </c>
    </row>
    <row r="97" spans="1:3">
      <c r="A97" s="39" t="s">
        <v>133</v>
      </c>
      <c r="B97" s="39" t="s">
        <v>197</v>
      </c>
      <c r="C97" s="40">
        <v>43365</v>
      </c>
    </row>
    <row r="98" spans="1:3" s="44" customFormat="1">
      <c r="A98" s="42" t="s">
        <v>133</v>
      </c>
      <c r="B98" s="42" t="s">
        <v>198</v>
      </c>
      <c r="C98" s="43">
        <v>43365</v>
      </c>
    </row>
    <row r="99" spans="1:3" s="44" customFormat="1">
      <c r="A99" s="42" t="s">
        <v>133</v>
      </c>
      <c r="B99" s="42" t="s">
        <v>199</v>
      </c>
      <c r="C99" s="43">
        <v>31425</v>
      </c>
    </row>
    <row r="100" spans="1:3" s="44" customFormat="1">
      <c r="A100" s="45" t="s">
        <v>133</v>
      </c>
      <c r="B100" s="45" t="s">
        <v>199</v>
      </c>
      <c r="C100" s="46">
        <v>31425</v>
      </c>
    </row>
    <row r="101" spans="1:3" s="44" customFormat="1">
      <c r="A101" s="42" t="s">
        <v>133</v>
      </c>
      <c r="B101" s="42" t="s">
        <v>200</v>
      </c>
      <c r="C101" s="43">
        <v>1505</v>
      </c>
    </row>
    <row r="102" spans="1:3" s="44" customFormat="1">
      <c r="A102" s="45" t="s">
        <v>133</v>
      </c>
      <c r="B102" s="45" t="s">
        <v>200</v>
      </c>
      <c r="C102" s="46">
        <v>1505</v>
      </c>
    </row>
    <row r="103" spans="1:3" s="44" customFormat="1">
      <c r="A103" s="42" t="s">
        <v>133</v>
      </c>
      <c r="B103" s="42" t="s">
        <v>201</v>
      </c>
      <c r="C103" s="43">
        <v>307</v>
      </c>
    </row>
    <row r="104" spans="1:3" s="44" customFormat="1">
      <c r="A104" s="45" t="s">
        <v>133</v>
      </c>
      <c r="B104" s="45" t="s">
        <v>201</v>
      </c>
      <c r="C104" s="46">
        <v>307</v>
      </c>
    </row>
    <row r="105" spans="1:3" s="44" customFormat="1">
      <c r="A105" s="42" t="s">
        <v>133</v>
      </c>
      <c r="B105" s="42" t="s">
        <v>202</v>
      </c>
      <c r="C105" s="43">
        <v>59</v>
      </c>
    </row>
    <row r="106" spans="1:3" s="44" customFormat="1">
      <c r="A106" s="45" t="s">
        <v>133</v>
      </c>
      <c r="B106" s="45" t="s">
        <v>202</v>
      </c>
      <c r="C106" s="46">
        <v>59</v>
      </c>
    </row>
    <row r="107" spans="1:3" s="44" customFormat="1">
      <c r="A107" s="42" t="s">
        <v>133</v>
      </c>
      <c r="B107" s="42" t="s">
        <v>204</v>
      </c>
      <c r="C107" s="43">
        <v>1282</v>
      </c>
    </row>
    <row r="108" spans="1:3" s="44" customFormat="1">
      <c r="A108" s="45" t="s">
        <v>133</v>
      </c>
      <c r="B108" s="45" t="s">
        <v>204</v>
      </c>
      <c r="C108" s="46">
        <v>1282</v>
      </c>
    </row>
    <row r="109" spans="1:3" s="44" customFormat="1">
      <c r="A109" s="42" t="s">
        <v>133</v>
      </c>
      <c r="B109" s="42" t="s">
        <v>205</v>
      </c>
      <c r="C109" s="43">
        <v>8788</v>
      </c>
    </row>
    <row r="110" spans="1:3" s="44" customFormat="1">
      <c r="A110" s="45" t="s">
        <v>133</v>
      </c>
      <c r="B110" s="45" t="s">
        <v>205</v>
      </c>
      <c r="C110" s="46">
        <v>8788</v>
      </c>
    </row>
    <row r="111" spans="1:3">
      <c r="A111" s="39" t="s">
        <v>206</v>
      </c>
      <c r="B111" s="39"/>
      <c r="C111" s="40">
        <v>14135</v>
      </c>
    </row>
    <row r="112" spans="1:3">
      <c r="A112" s="39" t="s">
        <v>206</v>
      </c>
      <c r="B112" s="39" t="s">
        <v>197</v>
      </c>
      <c r="C112" s="40">
        <v>14135</v>
      </c>
    </row>
    <row r="113" spans="1:3" s="44" customFormat="1">
      <c r="A113" s="42" t="s">
        <v>206</v>
      </c>
      <c r="B113" s="42" t="s">
        <v>198</v>
      </c>
      <c r="C113" s="43">
        <v>14135</v>
      </c>
    </row>
    <row r="114" spans="1:3" s="44" customFormat="1">
      <c r="A114" s="42" t="s">
        <v>206</v>
      </c>
      <c r="B114" s="42" t="s">
        <v>199</v>
      </c>
      <c r="C114" s="43">
        <v>12135</v>
      </c>
    </row>
    <row r="115" spans="1:3" s="44" customFormat="1">
      <c r="A115" s="45" t="s">
        <v>206</v>
      </c>
      <c r="B115" s="45" t="s">
        <v>199</v>
      </c>
      <c r="C115" s="46">
        <v>12135</v>
      </c>
    </row>
    <row r="116" spans="1:3" s="44" customFormat="1">
      <c r="A116" s="42" t="s">
        <v>206</v>
      </c>
      <c r="B116" s="42" t="s">
        <v>201</v>
      </c>
      <c r="C116" s="43">
        <v>2000</v>
      </c>
    </row>
    <row r="117" spans="1:3" s="44" customFormat="1">
      <c r="A117" s="45" t="s">
        <v>206</v>
      </c>
      <c r="B117" s="45" t="s">
        <v>201</v>
      </c>
      <c r="C117" s="46">
        <v>2000</v>
      </c>
    </row>
    <row r="118" spans="1:3">
      <c r="A118" s="39" t="s">
        <v>207</v>
      </c>
      <c r="B118" s="39"/>
      <c r="C118" s="40">
        <v>259456</v>
      </c>
    </row>
    <row r="119" spans="1:3" s="44" customFormat="1">
      <c r="A119" s="42" t="s">
        <v>207</v>
      </c>
      <c r="B119" s="42" t="s">
        <v>208</v>
      </c>
      <c r="C119" s="43">
        <v>255718</v>
      </c>
    </row>
    <row r="120" spans="1:3" s="44" customFormat="1">
      <c r="A120" s="42" t="s">
        <v>207</v>
      </c>
      <c r="B120" s="42" t="s">
        <v>209</v>
      </c>
      <c r="C120" s="43">
        <v>46938</v>
      </c>
    </row>
    <row r="121" spans="1:3" s="44" customFormat="1">
      <c r="A121" s="42" t="s">
        <v>207</v>
      </c>
      <c r="B121" s="42" t="s">
        <v>210</v>
      </c>
      <c r="C121" s="43">
        <v>44302</v>
      </c>
    </row>
    <row r="122" spans="1:3" s="44" customFormat="1">
      <c r="A122" s="42" t="s">
        <v>207</v>
      </c>
      <c r="B122" s="42" t="s">
        <v>211</v>
      </c>
      <c r="C122" s="43">
        <v>22664</v>
      </c>
    </row>
    <row r="123" spans="1:3" s="44" customFormat="1">
      <c r="A123" s="45" t="s">
        <v>207</v>
      </c>
      <c r="B123" s="45" t="s">
        <v>211</v>
      </c>
      <c r="C123" s="46">
        <v>22664</v>
      </c>
    </row>
    <row r="124" spans="1:3" s="44" customFormat="1">
      <c r="A124" s="42" t="s">
        <v>207</v>
      </c>
      <c r="B124" s="42" t="s">
        <v>212</v>
      </c>
      <c r="C124" s="43">
        <v>6</v>
      </c>
    </row>
    <row r="125" spans="1:3" s="44" customFormat="1">
      <c r="A125" s="45" t="s">
        <v>207</v>
      </c>
      <c r="B125" s="45" t="s">
        <v>212</v>
      </c>
      <c r="C125" s="46">
        <v>6</v>
      </c>
    </row>
    <row r="126" spans="1:3" s="44" customFormat="1">
      <c r="A126" s="42" t="s">
        <v>207</v>
      </c>
      <c r="B126" s="42" t="s">
        <v>213</v>
      </c>
      <c r="C126" s="43">
        <v>20533</v>
      </c>
    </row>
    <row r="127" spans="1:3" s="44" customFormat="1">
      <c r="A127" s="45" t="s">
        <v>207</v>
      </c>
      <c r="B127" s="45" t="s">
        <v>213</v>
      </c>
      <c r="C127" s="46">
        <v>20533</v>
      </c>
    </row>
    <row r="128" spans="1:3" s="44" customFormat="1">
      <c r="A128" s="42" t="s">
        <v>207</v>
      </c>
      <c r="B128" s="42" t="s">
        <v>214</v>
      </c>
      <c r="C128" s="43">
        <v>1100</v>
      </c>
    </row>
    <row r="129" spans="1:3" s="44" customFormat="1">
      <c r="A129" s="45" t="s">
        <v>207</v>
      </c>
      <c r="B129" s="45" t="s">
        <v>214</v>
      </c>
      <c r="C129" s="46">
        <v>1100</v>
      </c>
    </row>
    <row r="130" spans="1:3" s="44" customFormat="1">
      <c r="A130" s="42" t="s">
        <v>207</v>
      </c>
      <c r="B130" s="42" t="s">
        <v>215</v>
      </c>
      <c r="C130" s="43">
        <v>2427</v>
      </c>
    </row>
    <row r="131" spans="1:3" s="44" customFormat="1">
      <c r="A131" s="42" t="s">
        <v>207</v>
      </c>
      <c r="B131" s="42" t="s">
        <v>216</v>
      </c>
      <c r="C131" s="43">
        <v>2427</v>
      </c>
    </row>
    <row r="132" spans="1:3" s="44" customFormat="1">
      <c r="A132" s="45" t="s">
        <v>207</v>
      </c>
      <c r="B132" s="45" t="s">
        <v>216</v>
      </c>
      <c r="C132" s="46">
        <v>2427</v>
      </c>
    </row>
    <row r="133" spans="1:3" s="44" customFormat="1">
      <c r="A133" s="42" t="s">
        <v>207</v>
      </c>
      <c r="B133" s="42" t="s">
        <v>217</v>
      </c>
      <c r="C133" s="43">
        <v>209</v>
      </c>
    </row>
    <row r="134" spans="1:3" s="44" customFormat="1">
      <c r="A134" s="42" t="s">
        <v>207</v>
      </c>
      <c r="B134" s="42" t="s">
        <v>218</v>
      </c>
      <c r="C134" s="43">
        <v>209</v>
      </c>
    </row>
    <row r="135" spans="1:3" s="44" customFormat="1">
      <c r="A135" s="45" t="s">
        <v>207</v>
      </c>
      <c r="B135" s="45" t="s">
        <v>218</v>
      </c>
      <c r="C135" s="46">
        <v>209</v>
      </c>
    </row>
    <row r="136" spans="1:3" s="44" customFormat="1">
      <c r="A136" s="42" t="s">
        <v>207</v>
      </c>
      <c r="B136" s="42" t="s">
        <v>219</v>
      </c>
      <c r="C136" s="43">
        <v>178300</v>
      </c>
    </row>
    <row r="137" spans="1:3" s="44" customFormat="1">
      <c r="A137" s="42" t="s">
        <v>207</v>
      </c>
      <c r="B137" s="42" t="s">
        <v>220</v>
      </c>
      <c r="C137" s="43">
        <v>48702</v>
      </c>
    </row>
    <row r="138" spans="1:3" s="44" customFormat="1">
      <c r="A138" s="42" t="s">
        <v>207</v>
      </c>
      <c r="B138" s="42" t="s">
        <v>221</v>
      </c>
      <c r="C138" s="43">
        <v>43064</v>
      </c>
    </row>
    <row r="139" spans="1:3" s="44" customFormat="1">
      <c r="A139" s="45" t="s">
        <v>207</v>
      </c>
      <c r="B139" s="45" t="s">
        <v>221</v>
      </c>
      <c r="C139" s="46">
        <v>43064</v>
      </c>
    </row>
    <row r="140" spans="1:3" s="44" customFormat="1">
      <c r="A140" s="42" t="s">
        <v>207</v>
      </c>
      <c r="B140" s="42" t="s">
        <v>222</v>
      </c>
      <c r="C140" s="43">
        <v>11</v>
      </c>
    </row>
    <row r="141" spans="1:3" s="44" customFormat="1">
      <c r="A141" s="45" t="s">
        <v>207</v>
      </c>
      <c r="B141" s="45" t="s">
        <v>222</v>
      </c>
      <c r="C141" s="46">
        <v>11</v>
      </c>
    </row>
    <row r="142" spans="1:3" s="44" customFormat="1">
      <c r="A142" s="42" t="s">
        <v>207</v>
      </c>
      <c r="B142" s="42" t="s">
        <v>223</v>
      </c>
      <c r="C142" s="43">
        <v>5627</v>
      </c>
    </row>
    <row r="143" spans="1:3" s="44" customFormat="1">
      <c r="A143" s="45" t="s">
        <v>207</v>
      </c>
      <c r="B143" s="45" t="s">
        <v>223</v>
      </c>
      <c r="C143" s="46">
        <v>5627</v>
      </c>
    </row>
    <row r="144" spans="1:3" s="44" customFormat="1">
      <c r="A144" s="42" t="s">
        <v>207</v>
      </c>
      <c r="B144" s="42" t="s">
        <v>224</v>
      </c>
      <c r="C144" s="43">
        <v>128523</v>
      </c>
    </row>
    <row r="145" spans="1:3" s="44" customFormat="1">
      <c r="A145" s="42" t="s">
        <v>207</v>
      </c>
      <c r="B145" s="42" t="s">
        <v>225</v>
      </c>
      <c r="C145" s="43">
        <v>128443</v>
      </c>
    </row>
    <row r="146" spans="1:3" s="44" customFormat="1">
      <c r="A146" s="45" t="s">
        <v>207</v>
      </c>
      <c r="B146" s="45" t="s">
        <v>225</v>
      </c>
      <c r="C146" s="46">
        <v>128443</v>
      </c>
    </row>
    <row r="147" spans="1:3" s="44" customFormat="1">
      <c r="A147" s="42" t="s">
        <v>207</v>
      </c>
      <c r="B147" s="42" t="s">
        <v>226</v>
      </c>
      <c r="C147" s="43">
        <v>80</v>
      </c>
    </row>
    <row r="148" spans="1:3" s="44" customFormat="1">
      <c r="A148" s="45" t="s">
        <v>207</v>
      </c>
      <c r="B148" s="45" t="s">
        <v>226</v>
      </c>
      <c r="C148" s="46">
        <v>80</v>
      </c>
    </row>
    <row r="149" spans="1:3" s="44" customFormat="1">
      <c r="A149" s="42" t="s">
        <v>207</v>
      </c>
      <c r="B149" s="42" t="s">
        <v>227</v>
      </c>
      <c r="C149" s="43">
        <v>1075</v>
      </c>
    </row>
    <row r="150" spans="1:3" s="44" customFormat="1">
      <c r="A150" s="42" t="s">
        <v>207</v>
      </c>
      <c r="B150" s="42" t="s">
        <v>228</v>
      </c>
      <c r="C150" s="43">
        <v>1075</v>
      </c>
    </row>
    <row r="151" spans="1:3" s="44" customFormat="1">
      <c r="A151" s="45" t="s">
        <v>207</v>
      </c>
      <c r="B151" s="45" t="s">
        <v>228</v>
      </c>
      <c r="C151" s="46">
        <v>1075</v>
      </c>
    </row>
    <row r="152" spans="1:3" s="44" customFormat="1">
      <c r="A152" s="42" t="s">
        <v>207</v>
      </c>
      <c r="B152" s="42" t="s">
        <v>229</v>
      </c>
      <c r="C152" s="43">
        <v>13838</v>
      </c>
    </row>
    <row r="153" spans="1:3" s="44" customFormat="1">
      <c r="A153" s="42" t="s">
        <v>207</v>
      </c>
      <c r="B153" s="42" t="s">
        <v>230</v>
      </c>
      <c r="C153" s="43">
        <v>13838</v>
      </c>
    </row>
    <row r="154" spans="1:3" s="44" customFormat="1">
      <c r="A154" s="42" t="s">
        <v>207</v>
      </c>
      <c r="B154" s="42" t="s">
        <v>231</v>
      </c>
      <c r="C154" s="43">
        <v>13356</v>
      </c>
    </row>
    <row r="155" spans="1:3" s="44" customFormat="1">
      <c r="A155" s="45" t="s">
        <v>207</v>
      </c>
      <c r="B155" s="45" t="s">
        <v>231</v>
      </c>
      <c r="C155" s="46">
        <v>13356</v>
      </c>
    </row>
    <row r="156" spans="1:3" s="44" customFormat="1">
      <c r="A156" s="42" t="s">
        <v>207</v>
      </c>
      <c r="B156" s="42" t="s">
        <v>232</v>
      </c>
      <c r="C156" s="43">
        <v>482</v>
      </c>
    </row>
    <row r="157" spans="1:3" s="44" customFormat="1">
      <c r="A157" s="45" t="s">
        <v>207</v>
      </c>
      <c r="B157" s="45" t="s">
        <v>232</v>
      </c>
      <c r="C157" s="46">
        <v>482</v>
      </c>
    </row>
    <row r="158" spans="1:3" s="44" customFormat="1">
      <c r="A158" s="42" t="s">
        <v>207</v>
      </c>
      <c r="B158" s="42" t="s">
        <v>233</v>
      </c>
      <c r="C158" s="43">
        <v>2305</v>
      </c>
    </row>
    <row r="159" spans="1:3" s="44" customFormat="1">
      <c r="A159" s="42" t="s">
        <v>207</v>
      </c>
      <c r="B159" s="42" t="s">
        <v>234</v>
      </c>
      <c r="C159" s="43">
        <v>2305</v>
      </c>
    </row>
    <row r="160" spans="1:3" s="44" customFormat="1">
      <c r="A160" s="42" t="s">
        <v>207</v>
      </c>
      <c r="B160" s="42" t="s">
        <v>235</v>
      </c>
      <c r="C160" s="43">
        <v>2305</v>
      </c>
    </row>
    <row r="161" spans="1:3" s="44" customFormat="1">
      <c r="A161" s="45" t="s">
        <v>207</v>
      </c>
      <c r="B161" s="45" t="s">
        <v>235</v>
      </c>
      <c r="C161" s="46">
        <v>2305</v>
      </c>
    </row>
    <row r="162" spans="1:3" s="44" customFormat="1">
      <c r="A162" s="42" t="s">
        <v>207</v>
      </c>
      <c r="B162" s="42" t="s">
        <v>236</v>
      </c>
      <c r="C162" s="43">
        <v>1146</v>
      </c>
    </row>
    <row r="163" spans="1:3" s="44" customFormat="1">
      <c r="A163" s="42" t="s">
        <v>207</v>
      </c>
      <c r="B163" s="42" t="s">
        <v>237</v>
      </c>
      <c r="C163" s="43">
        <v>210</v>
      </c>
    </row>
    <row r="164" spans="1:3" s="44" customFormat="1">
      <c r="A164" s="42" t="s">
        <v>207</v>
      </c>
      <c r="B164" s="42" t="s">
        <v>238</v>
      </c>
      <c r="C164" s="43">
        <v>210</v>
      </c>
    </row>
    <row r="165" spans="1:3" s="44" customFormat="1">
      <c r="A165" s="45" t="s">
        <v>207</v>
      </c>
      <c r="B165" s="45" t="s">
        <v>238</v>
      </c>
      <c r="C165" s="46">
        <v>210</v>
      </c>
    </row>
    <row r="166" spans="1:3" s="44" customFormat="1">
      <c r="A166" s="42" t="s">
        <v>207</v>
      </c>
      <c r="B166" s="42" t="s">
        <v>239</v>
      </c>
      <c r="C166" s="43">
        <v>936</v>
      </c>
    </row>
    <row r="167" spans="1:3" s="44" customFormat="1">
      <c r="A167" s="42" t="s">
        <v>207</v>
      </c>
      <c r="B167" s="42" t="s">
        <v>240</v>
      </c>
      <c r="C167" s="43">
        <v>936</v>
      </c>
    </row>
    <row r="168" spans="1:3" s="44" customFormat="1">
      <c r="A168" s="45" t="s">
        <v>207</v>
      </c>
      <c r="B168" s="45" t="s">
        <v>240</v>
      </c>
      <c r="C168" s="46">
        <v>936</v>
      </c>
    </row>
    <row r="169" spans="1:3" s="44" customFormat="1">
      <c r="A169" s="42" t="s">
        <v>207</v>
      </c>
      <c r="B169" s="42" t="s">
        <v>241</v>
      </c>
      <c r="C169" s="43">
        <v>13191</v>
      </c>
    </row>
    <row r="170" spans="1:3" s="44" customFormat="1">
      <c r="A170" s="42" t="s">
        <v>207</v>
      </c>
      <c r="B170" s="42" t="s">
        <v>242</v>
      </c>
      <c r="C170" s="43">
        <v>13191</v>
      </c>
    </row>
    <row r="171" spans="1:3" s="44" customFormat="1">
      <c r="A171" s="42" t="s">
        <v>207</v>
      </c>
      <c r="B171" s="42" t="s">
        <v>243</v>
      </c>
      <c r="C171" s="43">
        <v>2343</v>
      </c>
    </row>
    <row r="172" spans="1:3" s="44" customFormat="1">
      <c r="A172" s="45" t="s">
        <v>207</v>
      </c>
      <c r="B172" s="45" t="s">
        <v>243</v>
      </c>
      <c r="C172" s="46">
        <v>2343</v>
      </c>
    </row>
    <row r="173" spans="1:3" s="44" customFormat="1">
      <c r="A173" s="42" t="s">
        <v>207</v>
      </c>
      <c r="B173" s="42" t="s">
        <v>244</v>
      </c>
      <c r="C173" s="43">
        <v>10848</v>
      </c>
    </row>
    <row r="174" spans="1:3" s="44" customFormat="1">
      <c r="A174" s="45" t="s">
        <v>207</v>
      </c>
      <c r="B174" s="45" t="s">
        <v>244</v>
      </c>
      <c r="C174" s="46">
        <v>10848</v>
      </c>
    </row>
    <row r="175" spans="1:3" s="44" customFormat="1">
      <c r="A175" s="42" t="s">
        <v>207</v>
      </c>
      <c r="B175" s="42" t="s">
        <v>245</v>
      </c>
      <c r="C175" s="43">
        <v>3738</v>
      </c>
    </row>
    <row r="176" spans="1:3" s="44" customFormat="1">
      <c r="A176" s="42" t="s">
        <v>207</v>
      </c>
      <c r="B176" s="42" t="s">
        <v>246</v>
      </c>
      <c r="C176" s="43">
        <v>3738</v>
      </c>
    </row>
    <row r="177" spans="1:3" s="44" customFormat="1">
      <c r="A177" s="42" t="s">
        <v>207</v>
      </c>
      <c r="B177" s="42" t="s">
        <v>247</v>
      </c>
      <c r="C177" s="43">
        <v>3738</v>
      </c>
    </row>
    <row r="178" spans="1:3" s="44" customFormat="1">
      <c r="A178" s="42" t="s">
        <v>207</v>
      </c>
      <c r="B178" s="42" t="s">
        <v>248</v>
      </c>
      <c r="C178" s="43">
        <v>3738</v>
      </c>
    </row>
    <row r="179" spans="1:3" s="44" customFormat="1">
      <c r="A179" s="45" t="s">
        <v>207</v>
      </c>
      <c r="B179" s="45" t="s">
        <v>248</v>
      </c>
      <c r="C179" s="46">
        <v>3738</v>
      </c>
    </row>
    <row r="180" spans="1:3">
      <c r="A180" s="39" t="s">
        <v>249</v>
      </c>
      <c r="B180" s="39"/>
      <c r="C180" s="40">
        <v>97496</v>
      </c>
    </row>
    <row r="181" spans="1:3" s="44" customFormat="1">
      <c r="A181" s="42" t="s">
        <v>249</v>
      </c>
      <c r="B181" s="42" t="s">
        <v>208</v>
      </c>
      <c r="C181" s="43">
        <v>15229</v>
      </c>
    </row>
    <row r="182" spans="1:3" s="44" customFormat="1">
      <c r="A182" s="42" t="s">
        <v>249</v>
      </c>
      <c r="B182" s="42" t="s">
        <v>229</v>
      </c>
      <c r="C182" s="43">
        <v>15229</v>
      </c>
    </row>
    <row r="183" spans="1:3" s="44" customFormat="1">
      <c r="A183" s="42" t="s">
        <v>249</v>
      </c>
      <c r="B183" s="42" t="s">
        <v>230</v>
      </c>
      <c r="C183" s="43">
        <v>15229</v>
      </c>
    </row>
    <row r="184" spans="1:3" s="44" customFormat="1">
      <c r="A184" s="42" t="s">
        <v>249</v>
      </c>
      <c r="B184" s="42" t="s">
        <v>231</v>
      </c>
      <c r="C184" s="43">
        <v>14679</v>
      </c>
    </row>
    <row r="185" spans="1:3" s="44" customFormat="1">
      <c r="A185" s="45" t="s">
        <v>249</v>
      </c>
      <c r="B185" s="45" t="s">
        <v>231</v>
      </c>
      <c r="C185" s="46">
        <v>14679</v>
      </c>
    </row>
    <row r="186" spans="1:3" s="44" customFormat="1">
      <c r="A186" s="42" t="s">
        <v>249</v>
      </c>
      <c r="B186" s="42" t="s">
        <v>232</v>
      </c>
      <c r="C186" s="43">
        <v>417</v>
      </c>
    </row>
    <row r="187" spans="1:3" s="44" customFormat="1">
      <c r="A187" s="45" t="s">
        <v>249</v>
      </c>
      <c r="B187" s="45" t="s">
        <v>232</v>
      </c>
      <c r="C187" s="46">
        <v>417</v>
      </c>
    </row>
    <row r="188" spans="1:3" s="44" customFormat="1">
      <c r="A188" s="42" t="s">
        <v>249</v>
      </c>
      <c r="B188" s="42" t="s">
        <v>250</v>
      </c>
      <c r="C188" s="43">
        <v>133</v>
      </c>
    </row>
    <row r="189" spans="1:3" s="44" customFormat="1">
      <c r="A189" s="45" t="s">
        <v>249</v>
      </c>
      <c r="B189" s="45" t="s">
        <v>250</v>
      </c>
      <c r="C189" s="46">
        <v>133</v>
      </c>
    </row>
    <row r="190" spans="1:3" s="44" customFormat="1">
      <c r="A190" s="42" t="s">
        <v>249</v>
      </c>
      <c r="B190" s="42" t="s">
        <v>251</v>
      </c>
      <c r="C190" s="43">
        <v>82267</v>
      </c>
    </row>
    <row r="191" spans="1:3" s="44" customFormat="1">
      <c r="A191" s="42" t="s">
        <v>249</v>
      </c>
      <c r="B191" s="42" t="s">
        <v>252</v>
      </c>
      <c r="C191" s="43">
        <v>11795</v>
      </c>
    </row>
    <row r="192" spans="1:3" s="44" customFormat="1">
      <c r="A192" s="42" t="s">
        <v>249</v>
      </c>
      <c r="B192" s="42" t="s">
        <v>253</v>
      </c>
      <c r="C192" s="43">
        <v>11585</v>
      </c>
    </row>
    <row r="193" spans="1:3" s="44" customFormat="1">
      <c r="A193" s="42" t="s">
        <v>249</v>
      </c>
      <c r="B193" s="42" t="s">
        <v>254</v>
      </c>
      <c r="C193" s="43">
        <v>9095</v>
      </c>
    </row>
    <row r="194" spans="1:3" s="44" customFormat="1">
      <c r="A194" s="45" t="s">
        <v>249</v>
      </c>
      <c r="B194" s="45" t="s">
        <v>254</v>
      </c>
      <c r="C194" s="46">
        <v>9095</v>
      </c>
    </row>
    <row r="195" spans="1:3" s="44" customFormat="1">
      <c r="A195" s="42" t="s">
        <v>249</v>
      </c>
      <c r="B195" s="42" t="s">
        <v>255</v>
      </c>
      <c r="C195" s="43">
        <v>476</v>
      </c>
    </row>
    <row r="196" spans="1:3" s="44" customFormat="1">
      <c r="A196" s="45" t="s">
        <v>249</v>
      </c>
      <c r="B196" s="45" t="s">
        <v>255</v>
      </c>
      <c r="C196" s="46">
        <v>476</v>
      </c>
    </row>
    <row r="197" spans="1:3" s="44" customFormat="1">
      <c r="A197" s="42" t="s">
        <v>249</v>
      </c>
      <c r="B197" s="42" t="s">
        <v>256</v>
      </c>
      <c r="C197" s="43">
        <v>2014</v>
      </c>
    </row>
    <row r="198" spans="1:3" s="44" customFormat="1">
      <c r="A198" s="45" t="s">
        <v>249</v>
      </c>
      <c r="B198" s="45" t="s">
        <v>256</v>
      </c>
      <c r="C198" s="46">
        <v>2014</v>
      </c>
    </row>
    <row r="199" spans="1:3" s="44" customFormat="1">
      <c r="A199" s="42" t="s">
        <v>249</v>
      </c>
      <c r="B199" s="42" t="s">
        <v>257</v>
      </c>
      <c r="C199" s="43">
        <v>209</v>
      </c>
    </row>
    <row r="200" spans="1:3" s="44" customFormat="1">
      <c r="A200" s="42" t="s">
        <v>249</v>
      </c>
      <c r="B200" s="42" t="s">
        <v>258</v>
      </c>
      <c r="C200" s="43">
        <v>201</v>
      </c>
    </row>
    <row r="201" spans="1:3" s="44" customFormat="1">
      <c r="A201" s="45" t="s">
        <v>249</v>
      </c>
      <c r="B201" s="45" t="s">
        <v>258</v>
      </c>
      <c r="C201" s="46">
        <v>201</v>
      </c>
    </row>
    <row r="202" spans="1:3" s="44" customFormat="1">
      <c r="A202" s="42" t="s">
        <v>249</v>
      </c>
      <c r="B202" s="42" t="s">
        <v>259</v>
      </c>
      <c r="C202" s="43">
        <v>8</v>
      </c>
    </row>
    <row r="203" spans="1:3" s="44" customFormat="1">
      <c r="A203" s="45" t="s">
        <v>249</v>
      </c>
      <c r="B203" s="45" t="s">
        <v>259</v>
      </c>
      <c r="C203" s="46">
        <v>8</v>
      </c>
    </row>
    <row r="204" spans="1:3" s="44" customFormat="1">
      <c r="A204" s="42" t="s">
        <v>249</v>
      </c>
      <c r="B204" s="42" t="s">
        <v>260</v>
      </c>
      <c r="C204" s="43">
        <v>1750</v>
      </c>
    </row>
    <row r="205" spans="1:3" s="44" customFormat="1">
      <c r="A205" s="42" t="s">
        <v>249</v>
      </c>
      <c r="B205" s="42" t="s">
        <v>261</v>
      </c>
      <c r="C205" s="43">
        <v>1750</v>
      </c>
    </row>
    <row r="206" spans="1:3" s="44" customFormat="1">
      <c r="A206" s="42" t="s">
        <v>249</v>
      </c>
      <c r="B206" s="42" t="s">
        <v>262</v>
      </c>
      <c r="C206" s="43">
        <v>1634</v>
      </c>
    </row>
    <row r="207" spans="1:3" s="44" customFormat="1">
      <c r="A207" s="45" t="s">
        <v>249</v>
      </c>
      <c r="B207" s="45" t="s">
        <v>262</v>
      </c>
      <c r="C207" s="46">
        <v>1634</v>
      </c>
    </row>
    <row r="208" spans="1:3" s="44" customFormat="1">
      <c r="A208" s="42" t="s">
        <v>249</v>
      </c>
      <c r="B208" s="42" t="s">
        <v>263</v>
      </c>
      <c r="C208" s="43">
        <v>67</v>
      </c>
    </row>
    <row r="209" spans="1:3" s="44" customFormat="1">
      <c r="A209" s="45" t="s">
        <v>249</v>
      </c>
      <c r="B209" s="45" t="s">
        <v>263</v>
      </c>
      <c r="C209" s="46">
        <v>67</v>
      </c>
    </row>
    <row r="210" spans="1:3" s="44" customFormat="1">
      <c r="A210" s="42" t="s">
        <v>249</v>
      </c>
      <c r="B210" s="42" t="s">
        <v>264</v>
      </c>
      <c r="C210" s="43">
        <v>50</v>
      </c>
    </row>
    <row r="211" spans="1:3" s="44" customFormat="1">
      <c r="A211" s="45" t="s">
        <v>249</v>
      </c>
      <c r="B211" s="45" t="s">
        <v>264</v>
      </c>
      <c r="C211" s="46">
        <v>50</v>
      </c>
    </row>
    <row r="212" spans="1:3" s="44" customFormat="1">
      <c r="A212" s="42" t="s">
        <v>249</v>
      </c>
      <c r="B212" s="42" t="s">
        <v>265</v>
      </c>
      <c r="C212" s="43">
        <v>49195</v>
      </c>
    </row>
    <row r="213" spans="1:3" s="44" customFormat="1">
      <c r="A213" s="42" t="s">
        <v>249</v>
      </c>
      <c r="B213" s="42" t="s">
        <v>266</v>
      </c>
      <c r="C213" s="43">
        <v>49195</v>
      </c>
    </row>
    <row r="214" spans="1:3" s="44" customFormat="1">
      <c r="A214" s="42" t="s">
        <v>249</v>
      </c>
      <c r="B214" s="42" t="s">
        <v>267</v>
      </c>
      <c r="C214" s="43">
        <v>42467</v>
      </c>
    </row>
    <row r="215" spans="1:3" s="44" customFormat="1">
      <c r="A215" s="45" t="s">
        <v>249</v>
      </c>
      <c r="B215" s="45" t="s">
        <v>267</v>
      </c>
      <c r="C215" s="46">
        <v>42467</v>
      </c>
    </row>
    <row r="216" spans="1:3" s="44" customFormat="1">
      <c r="A216" s="42" t="s">
        <v>249</v>
      </c>
      <c r="B216" s="42" t="s">
        <v>268</v>
      </c>
      <c r="C216" s="43">
        <v>835</v>
      </c>
    </row>
    <row r="217" spans="1:3" s="44" customFormat="1">
      <c r="A217" s="45" t="s">
        <v>249</v>
      </c>
      <c r="B217" s="45" t="s">
        <v>268</v>
      </c>
      <c r="C217" s="46">
        <v>835</v>
      </c>
    </row>
    <row r="218" spans="1:3" s="44" customFormat="1">
      <c r="A218" s="42" t="s">
        <v>249</v>
      </c>
      <c r="B218" s="42" t="s">
        <v>269</v>
      </c>
      <c r="C218" s="43">
        <v>315</v>
      </c>
    </row>
    <row r="219" spans="1:3" s="44" customFormat="1">
      <c r="A219" s="45" t="s">
        <v>249</v>
      </c>
      <c r="B219" s="45" t="s">
        <v>269</v>
      </c>
      <c r="C219" s="46">
        <v>315</v>
      </c>
    </row>
    <row r="220" spans="1:3" s="44" customFormat="1">
      <c r="A220" s="42" t="s">
        <v>249</v>
      </c>
      <c r="B220" s="42" t="s">
        <v>270</v>
      </c>
      <c r="C220" s="43">
        <v>4583</v>
      </c>
    </row>
    <row r="221" spans="1:3" s="44" customFormat="1">
      <c r="A221" s="45" t="s">
        <v>249</v>
      </c>
      <c r="B221" s="45" t="s">
        <v>270</v>
      </c>
      <c r="C221" s="46">
        <v>4583</v>
      </c>
    </row>
    <row r="222" spans="1:3" s="44" customFormat="1">
      <c r="A222" s="42" t="s">
        <v>249</v>
      </c>
      <c r="B222" s="42" t="s">
        <v>271</v>
      </c>
      <c r="C222" s="43">
        <v>995</v>
      </c>
    </row>
    <row r="223" spans="1:3" s="44" customFormat="1">
      <c r="A223" s="45" t="s">
        <v>249</v>
      </c>
      <c r="B223" s="45" t="s">
        <v>271</v>
      </c>
      <c r="C223" s="46">
        <v>995</v>
      </c>
    </row>
    <row r="224" spans="1:3" s="44" customFormat="1">
      <c r="A224" s="42" t="s">
        <v>249</v>
      </c>
      <c r="B224" s="42" t="s">
        <v>272</v>
      </c>
      <c r="C224" s="43">
        <v>19526</v>
      </c>
    </row>
    <row r="225" spans="1:3" s="44" customFormat="1">
      <c r="A225" s="42" t="s">
        <v>249</v>
      </c>
      <c r="B225" s="42" t="s">
        <v>273</v>
      </c>
      <c r="C225" s="43">
        <v>1614</v>
      </c>
    </row>
    <row r="226" spans="1:3" s="44" customFormat="1">
      <c r="A226" s="42" t="s">
        <v>249</v>
      </c>
      <c r="B226" s="42" t="s">
        <v>274</v>
      </c>
      <c r="C226" s="43">
        <v>1614</v>
      </c>
    </row>
    <row r="227" spans="1:3" s="44" customFormat="1">
      <c r="A227" s="45" t="s">
        <v>249</v>
      </c>
      <c r="B227" s="45" t="s">
        <v>274</v>
      </c>
      <c r="C227" s="46">
        <v>1614</v>
      </c>
    </row>
    <row r="228" spans="1:3" s="44" customFormat="1">
      <c r="A228" s="42" t="s">
        <v>249</v>
      </c>
      <c r="B228" s="42" t="s">
        <v>275</v>
      </c>
      <c r="C228" s="43">
        <v>17912</v>
      </c>
    </row>
    <row r="229" spans="1:3" s="44" customFormat="1">
      <c r="A229" s="42" t="s">
        <v>249</v>
      </c>
      <c r="B229" s="42" t="s">
        <v>276</v>
      </c>
      <c r="C229" s="43">
        <v>17851</v>
      </c>
    </row>
    <row r="230" spans="1:3" s="44" customFormat="1">
      <c r="A230" s="45" t="s">
        <v>249</v>
      </c>
      <c r="B230" s="45" t="s">
        <v>276</v>
      </c>
      <c r="C230" s="46">
        <v>17851</v>
      </c>
    </row>
    <row r="231" spans="1:3" s="44" customFormat="1">
      <c r="A231" s="42" t="s">
        <v>249</v>
      </c>
      <c r="B231" s="42" t="s">
        <v>277</v>
      </c>
      <c r="C231" s="43">
        <v>61</v>
      </c>
    </row>
    <row r="232" spans="1:3" s="44" customFormat="1">
      <c r="A232" s="45" t="s">
        <v>249</v>
      </c>
      <c r="B232" s="45" t="s">
        <v>277</v>
      </c>
      <c r="C232" s="46">
        <v>61</v>
      </c>
    </row>
    <row r="233" spans="1:3">
      <c r="A233" s="39" t="s">
        <v>278</v>
      </c>
      <c r="B233" s="39"/>
      <c r="C233" s="40">
        <v>134557</v>
      </c>
    </row>
    <row r="234" spans="1:3" s="44" customFormat="1">
      <c r="A234" s="42" t="s">
        <v>278</v>
      </c>
      <c r="B234" s="42" t="s">
        <v>245</v>
      </c>
      <c r="C234" s="43">
        <v>134557</v>
      </c>
    </row>
    <row r="235" spans="1:3" s="44" customFormat="1">
      <c r="A235" s="42" t="s">
        <v>278</v>
      </c>
      <c r="B235" s="42" t="s">
        <v>279</v>
      </c>
      <c r="C235" s="43">
        <v>36388</v>
      </c>
    </row>
    <row r="236" spans="1:3" s="44" customFormat="1">
      <c r="A236" s="42" t="s">
        <v>278</v>
      </c>
      <c r="B236" s="42" t="s">
        <v>280</v>
      </c>
      <c r="C236" s="43">
        <v>14787</v>
      </c>
    </row>
    <row r="237" spans="1:3" s="44" customFormat="1">
      <c r="A237" s="42" t="s">
        <v>278</v>
      </c>
      <c r="B237" s="42" t="s">
        <v>281</v>
      </c>
      <c r="C237" s="43">
        <v>14787</v>
      </c>
    </row>
    <row r="238" spans="1:3" s="44" customFormat="1">
      <c r="A238" s="45" t="s">
        <v>278</v>
      </c>
      <c r="B238" s="45" t="s">
        <v>281</v>
      </c>
      <c r="C238" s="46">
        <v>14787</v>
      </c>
    </row>
    <row r="239" spans="1:3" s="44" customFormat="1">
      <c r="A239" s="42" t="s">
        <v>278</v>
      </c>
      <c r="B239" s="42" t="s">
        <v>282</v>
      </c>
      <c r="C239" s="43">
        <v>3294</v>
      </c>
    </row>
    <row r="240" spans="1:3" s="44" customFormat="1">
      <c r="A240" s="42" t="s">
        <v>278</v>
      </c>
      <c r="B240" s="42" t="s">
        <v>283</v>
      </c>
      <c r="C240" s="43">
        <v>1444</v>
      </c>
    </row>
    <row r="241" spans="1:3" s="44" customFormat="1">
      <c r="A241" s="45" t="s">
        <v>278</v>
      </c>
      <c r="B241" s="45" t="s">
        <v>283</v>
      </c>
      <c r="C241" s="46">
        <v>1444</v>
      </c>
    </row>
    <row r="242" spans="1:3" s="44" customFormat="1">
      <c r="A242" s="42" t="s">
        <v>278</v>
      </c>
      <c r="B242" s="42" t="s">
        <v>284</v>
      </c>
      <c r="C242" s="43">
        <v>66</v>
      </c>
    </row>
    <row r="243" spans="1:3" s="44" customFormat="1">
      <c r="A243" s="45" t="s">
        <v>278</v>
      </c>
      <c r="B243" s="45" t="s">
        <v>284</v>
      </c>
      <c r="C243" s="46">
        <v>66</v>
      </c>
    </row>
    <row r="244" spans="1:3" s="44" customFormat="1">
      <c r="A244" s="42" t="s">
        <v>278</v>
      </c>
      <c r="B244" s="42" t="s">
        <v>285</v>
      </c>
      <c r="C244" s="43">
        <v>1395</v>
      </c>
    </row>
    <row r="245" spans="1:3" s="44" customFormat="1">
      <c r="A245" s="45" t="s">
        <v>278</v>
      </c>
      <c r="B245" s="45" t="s">
        <v>285</v>
      </c>
      <c r="C245" s="46">
        <v>1395</v>
      </c>
    </row>
    <row r="246" spans="1:3" s="44" customFormat="1">
      <c r="A246" s="42" t="s">
        <v>278</v>
      </c>
      <c r="B246" s="42" t="s">
        <v>286</v>
      </c>
      <c r="C246" s="43">
        <v>390</v>
      </c>
    </row>
    <row r="247" spans="1:3" s="44" customFormat="1">
      <c r="A247" s="45" t="s">
        <v>278</v>
      </c>
      <c r="B247" s="45" t="s">
        <v>286</v>
      </c>
      <c r="C247" s="46">
        <v>390</v>
      </c>
    </row>
    <row r="248" spans="1:3" s="44" customFormat="1">
      <c r="A248" s="42" t="s">
        <v>278</v>
      </c>
      <c r="B248" s="42" t="s">
        <v>287</v>
      </c>
      <c r="C248" s="43">
        <v>3556</v>
      </c>
    </row>
    <row r="249" spans="1:3" s="44" customFormat="1">
      <c r="A249" s="42" t="s">
        <v>278</v>
      </c>
      <c r="B249" s="42" t="s">
        <v>288</v>
      </c>
      <c r="C249" s="43">
        <v>2593</v>
      </c>
    </row>
    <row r="250" spans="1:3" s="44" customFormat="1">
      <c r="A250" s="45" t="s">
        <v>278</v>
      </c>
      <c r="B250" s="45" t="s">
        <v>288</v>
      </c>
      <c r="C250" s="46">
        <v>2593</v>
      </c>
    </row>
    <row r="251" spans="1:3" s="44" customFormat="1">
      <c r="A251" s="42" t="s">
        <v>278</v>
      </c>
      <c r="B251" s="42" t="s">
        <v>289</v>
      </c>
      <c r="C251" s="43">
        <v>59</v>
      </c>
    </row>
    <row r="252" spans="1:3" s="44" customFormat="1">
      <c r="A252" s="45" t="s">
        <v>278</v>
      </c>
      <c r="B252" s="45" t="s">
        <v>289</v>
      </c>
      <c r="C252" s="46">
        <v>59</v>
      </c>
    </row>
    <row r="253" spans="1:3" s="44" customFormat="1">
      <c r="A253" s="42" t="s">
        <v>278</v>
      </c>
      <c r="B253" s="42" t="s">
        <v>290</v>
      </c>
      <c r="C253" s="43">
        <v>904</v>
      </c>
    </row>
    <row r="254" spans="1:3" s="44" customFormat="1">
      <c r="A254" s="45" t="s">
        <v>278</v>
      </c>
      <c r="B254" s="45" t="s">
        <v>290</v>
      </c>
      <c r="C254" s="46">
        <v>904</v>
      </c>
    </row>
    <row r="255" spans="1:3" s="44" customFormat="1">
      <c r="A255" s="42" t="s">
        <v>278</v>
      </c>
      <c r="B255" s="42" t="s">
        <v>291</v>
      </c>
      <c r="C255" s="43">
        <v>804</v>
      </c>
    </row>
    <row r="256" spans="1:3" s="44" customFormat="1">
      <c r="A256" s="42" t="s">
        <v>278</v>
      </c>
      <c r="B256" s="42" t="s">
        <v>292</v>
      </c>
      <c r="C256" s="43">
        <v>744</v>
      </c>
    </row>
    <row r="257" spans="1:3" s="44" customFormat="1">
      <c r="A257" s="45" t="s">
        <v>278</v>
      </c>
      <c r="B257" s="45" t="s">
        <v>292</v>
      </c>
      <c r="C257" s="46">
        <v>744</v>
      </c>
    </row>
    <row r="258" spans="1:3" s="44" customFormat="1">
      <c r="A258" s="42" t="s">
        <v>278</v>
      </c>
      <c r="B258" s="42" t="s">
        <v>293</v>
      </c>
      <c r="C258" s="43">
        <v>60</v>
      </c>
    </row>
    <row r="259" spans="1:3" s="44" customFormat="1">
      <c r="A259" s="45" t="s">
        <v>278</v>
      </c>
      <c r="B259" s="45" t="s">
        <v>293</v>
      </c>
      <c r="C259" s="46">
        <v>60</v>
      </c>
    </row>
    <row r="260" spans="1:3" s="44" customFormat="1">
      <c r="A260" s="42" t="s">
        <v>278</v>
      </c>
      <c r="B260" s="42" t="s">
        <v>294</v>
      </c>
      <c r="C260" s="43">
        <v>1196</v>
      </c>
    </row>
    <row r="261" spans="1:3" s="44" customFormat="1">
      <c r="A261" s="42" t="s">
        <v>278</v>
      </c>
      <c r="B261" s="42" t="s">
        <v>295</v>
      </c>
      <c r="C261" s="43">
        <v>1196</v>
      </c>
    </row>
    <row r="262" spans="1:3" s="44" customFormat="1">
      <c r="A262" s="45" t="s">
        <v>278</v>
      </c>
      <c r="B262" s="45" t="s">
        <v>295</v>
      </c>
      <c r="C262" s="46">
        <v>1196</v>
      </c>
    </row>
    <row r="263" spans="1:3" s="44" customFormat="1">
      <c r="A263" s="42" t="s">
        <v>278</v>
      </c>
      <c r="B263" s="42" t="s">
        <v>296</v>
      </c>
      <c r="C263" s="43">
        <v>72</v>
      </c>
    </row>
    <row r="264" spans="1:3" s="44" customFormat="1">
      <c r="A264" s="42" t="s">
        <v>278</v>
      </c>
      <c r="B264" s="42" t="s">
        <v>297</v>
      </c>
      <c r="C264" s="43">
        <v>72</v>
      </c>
    </row>
    <row r="265" spans="1:3" s="44" customFormat="1">
      <c r="A265" s="45" t="s">
        <v>278</v>
      </c>
      <c r="B265" s="45" t="s">
        <v>297</v>
      </c>
      <c r="C265" s="46">
        <v>72</v>
      </c>
    </row>
    <row r="266" spans="1:3" s="44" customFormat="1">
      <c r="A266" s="42" t="s">
        <v>278</v>
      </c>
      <c r="B266" s="42" t="s">
        <v>298</v>
      </c>
      <c r="C266" s="43">
        <v>24</v>
      </c>
    </row>
    <row r="267" spans="1:3" s="44" customFormat="1">
      <c r="A267" s="42" t="s">
        <v>278</v>
      </c>
      <c r="B267" s="42" t="s">
        <v>299</v>
      </c>
      <c r="C267" s="43">
        <v>24</v>
      </c>
    </row>
    <row r="268" spans="1:3" s="44" customFormat="1">
      <c r="A268" s="45" t="s">
        <v>278</v>
      </c>
      <c r="B268" s="45" t="s">
        <v>299</v>
      </c>
      <c r="C268" s="46">
        <v>24</v>
      </c>
    </row>
    <row r="269" spans="1:3" s="44" customFormat="1">
      <c r="A269" s="42" t="s">
        <v>278</v>
      </c>
      <c r="B269" s="42" t="s">
        <v>300</v>
      </c>
      <c r="C269" s="43">
        <v>712</v>
      </c>
    </row>
    <row r="270" spans="1:3" s="44" customFormat="1">
      <c r="A270" s="42" t="s">
        <v>278</v>
      </c>
      <c r="B270" s="42" t="s">
        <v>301</v>
      </c>
      <c r="C270" s="43">
        <v>712</v>
      </c>
    </row>
    <row r="271" spans="1:3" s="44" customFormat="1">
      <c r="A271" s="45" t="s">
        <v>278</v>
      </c>
      <c r="B271" s="45" t="s">
        <v>301</v>
      </c>
      <c r="C271" s="46">
        <v>712</v>
      </c>
    </row>
    <row r="272" spans="1:3" s="44" customFormat="1">
      <c r="A272" s="42" t="s">
        <v>278</v>
      </c>
      <c r="B272" s="42" t="s">
        <v>302</v>
      </c>
      <c r="C272" s="43">
        <v>2737</v>
      </c>
    </row>
    <row r="273" spans="1:3" s="44" customFormat="1">
      <c r="A273" s="42" t="s">
        <v>278</v>
      </c>
      <c r="B273" s="42" t="s">
        <v>303</v>
      </c>
      <c r="C273" s="43">
        <v>2737</v>
      </c>
    </row>
    <row r="274" spans="1:3" s="44" customFormat="1">
      <c r="A274" s="45" t="s">
        <v>278</v>
      </c>
      <c r="B274" s="45" t="s">
        <v>303</v>
      </c>
      <c r="C274" s="46">
        <v>2737</v>
      </c>
    </row>
    <row r="275" spans="1:3" s="44" customFormat="1">
      <c r="A275" s="42" t="s">
        <v>278</v>
      </c>
      <c r="B275" s="42" t="s">
        <v>304</v>
      </c>
      <c r="C275" s="43">
        <v>61</v>
      </c>
    </row>
    <row r="276" spans="1:3" s="44" customFormat="1">
      <c r="A276" s="42" t="s">
        <v>278</v>
      </c>
      <c r="B276" s="42" t="s">
        <v>305</v>
      </c>
      <c r="C276" s="43">
        <v>61</v>
      </c>
    </row>
    <row r="277" spans="1:3" s="44" customFormat="1">
      <c r="A277" s="45" t="s">
        <v>278</v>
      </c>
      <c r="B277" s="45" t="s">
        <v>305</v>
      </c>
      <c r="C277" s="46">
        <v>61</v>
      </c>
    </row>
    <row r="278" spans="1:3" s="44" customFormat="1">
      <c r="A278" s="42" t="s">
        <v>278</v>
      </c>
      <c r="B278" s="42" t="s">
        <v>306</v>
      </c>
      <c r="C278" s="43">
        <v>437</v>
      </c>
    </row>
    <row r="279" spans="1:3" s="44" customFormat="1">
      <c r="A279" s="42" t="s">
        <v>278</v>
      </c>
      <c r="B279" s="42" t="s">
        <v>307</v>
      </c>
      <c r="C279" s="43">
        <v>437</v>
      </c>
    </row>
    <row r="280" spans="1:3" s="44" customFormat="1">
      <c r="A280" s="45" t="s">
        <v>278</v>
      </c>
      <c r="B280" s="45" t="s">
        <v>307</v>
      </c>
      <c r="C280" s="46">
        <v>437</v>
      </c>
    </row>
    <row r="281" spans="1:3" s="44" customFormat="1">
      <c r="A281" s="42" t="s">
        <v>278</v>
      </c>
      <c r="B281" s="42" t="s">
        <v>308</v>
      </c>
      <c r="C281" s="43">
        <v>8695</v>
      </c>
    </row>
    <row r="282" spans="1:3" s="44" customFormat="1">
      <c r="A282" s="42" t="s">
        <v>278</v>
      </c>
      <c r="B282" s="42" t="s">
        <v>309</v>
      </c>
      <c r="C282" s="43">
        <v>8695</v>
      </c>
    </row>
    <row r="283" spans="1:3" s="44" customFormat="1">
      <c r="A283" s="45" t="s">
        <v>278</v>
      </c>
      <c r="B283" s="45" t="s">
        <v>309</v>
      </c>
      <c r="C283" s="46">
        <v>8695</v>
      </c>
    </row>
    <row r="284" spans="1:3" s="44" customFormat="1">
      <c r="A284" s="42" t="s">
        <v>278</v>
      </c>
      <c r="B284" s="42" t="s">
        <v>310</v>
      </c>
      <c r="C284" s="43">
        <v>12</v>
      </c>
    </row>
    <row r="285" spans="1:3" s="44" customFormat="1">
      <c r="A285" s="42" t="s">
        <v>278</v>
      </c>
      <c r="B285" s="42" t="s">
        <v>311</v>
      </c>
      <c r="C285" s="43">
        <v>6</v>
      </c>
    </row>
    <row r="286" spans="1:3" s="44" customFormat="1">
      <c r="A286" s="45" t="s">
        <v>278</v>
      </c>
      <c r="B286" s="45" t="s">
        <v>311</v>
      </c>
      <c r="C286" s="46">
        <v>6</v>
      </c>
    </row>
    <row r="287" spans="1:3" s="44" customFormat="1">
      <c r="A287" s="42" t="s">
        <v>278</v>
      </c>
      <c r="B287" s="42" t="s">
        <v>312</v>
      </c>
      <c r="C287" s="43">
        <v>7</v>
      </c>
    </row>
    <row r="288" spans="1:3" s="44" customFormat="1">
      <c r="A288" s="45" t="s">
        <v>278</v>
      </c>
      <c r="B288" s="45" t="s">
        <v>312</v>
      </c>
      <c r="C288" s="46">
        <v>7</v>
      </c>
    </row>
    <row r="289" spans="1:3" s="44" customFormat="1">
      <c r="A289" s="42" t="s">
        <v>278</v>
      </c>
      <c r="B289" s="42" t="s">
        <v>313</v>
      </c>
      <c r="C289" s="43">
        <v>72936</v>
      </c>
    </row>
    <row r="290" spans="1:3" s="44" customFormat="1">
      <c r="A290" s="42" t="s">
        <v>278</v>
      </c>
      <c r="B290" s="42" t="s">
        <v>314</v>
      </c>
      <c r="C290" s="43">
        <v>72936</v>
      </c>
    </row>
    <row r="291" spans="1:3" s="44" customFormat="1">
      <c r="A291" s="42" t="s">
        <v>278</v>
      </c>
      <c r="B291" s="42" t="s">
        <v>315</v>
      </c>
      <c r="C291" s="43">
        <v>72820</v>
      </c>
    </row>
    <row r="292" spans="1:3" s="44" customFormat="1">
      <c r="A292" s="45" t="s">
        <v>278</v>
      </c>
      <c r="B292" s="45" t="s">
        <v>315</v>
      </c>
      <c r="C292" s="46">
        <v>72820</v>
      </c>
    </row>
    <row r="293" spans="1:3" s="44" customFormat="1">
      <c r="A293" s="42" t="s">
        <v>278</v>
      </c>
      <c r="B293" s="42" t="s">
        <v>316</v>
      </c>
      <c r="C293" s="43">
        <v>116</v>
      </c>
    </row>
    <row r="294" spans="1:3" s="44" customFormat="1">
      <c r="A294" s="45" t="s">
        <v>278</v>
      </c>
      <c r="B294" s="45" t="s">
        <v>316</v>
      </c>
      <c r="C294" s="46">
        <v>116</v>
      </c>
    </row>
    <row r="295" spans="1:3" s="44" customFormat="1">
      <c r="A295" s="42" t="s">
        <v>278</v>
      </c>
      <c r="B295" s="42" t="s">
        <v>246</v>
      </c>
      <c r="C295" s="43">
        <v>18130</v>
      </c>
    </row>
    <row r="296" spans="1:3" s="44" customFormat="1">
      <c r="A296" s="42" t="s">
        <v>278</v>
      </c>
      <c r="B296" s="42" t="s">
        <v>317</v>
      </c>
      <c r="C296" s="43">
        <v>52</v>
      </c>
    </row>
    <row r="297" spans="1:3" s="44" customFormat="1">
      <c r="A297" s="42" t="s">
        <v>278</v>
      </c>
      <c r="B297" s="42" t="s">
        <v>318</v>
      </c>
      <c r="C297" s="43">
        <v>52</v>
      </c>
    </row>
    <row r="298" spans="1:3" s="44" customFormat="1">
      <c r="A298" s="45" t="s">
        <v>278</v>
      </c>
      <c r="B298" s="45" t="s">
        <v>318</v>
      </c>
      <c r="C298" s="46">
        <v>52</v>
      </c>
    </row>
    <row r="299" spans="1:3" s="44" customFormat="1">
      <c r="A299" s="42" t="s">
        <v>278</v>
      </c>
      <c r="B299" s="42" t="s">
        <v>319</v>
      </c>
      <c r="C299" s="43">
        <v>382</v>
      </c>
    </row>
    <row r="300" spans="1:3" s="44" customFormat="1">
      <c r="A300" s="42" t="s">
        <v>278</v>
      </c>
      <c r="B300" s="42" t="s">
        <v>320</v>
      </c>
      <c r="C300" s="43">
        <v>382</v>
      </c>
    </row>
    <row r="301" spans="1:3" s="44" customFormat="1">
      <c r="A301" s="45" t="s">
        <v>278</v>
      </c>
      <c r="B301" s="45" t="s">
        <v>320</v>
      </c>
      <c r="C301" s="46">
        <v>382</v>
      </c>
    </row>
    <row r="302" spans="1:3" s="44" customFormat="1">
      <c r="A302" s="42" t="s">
        <v>278</v>
      </c>
      <c r="B302" s="42" t="s">
        <v>321</v>
      </c>
      <c r="C302" s="43">
        <v>22</v>
      </c>
    </row>
    <row r="303" spans="1:3" s="44" customFormat="1">
      <c r="A303" s="42" t="s">
        <v>278</v>
      </c>
      <c r="B303" s="42" t="s">
        <v>322</v>
      </c>
      <c r="C303" s="43">
        <v>22</v>
      </c>
    </row>
    <row r="304" spans="1:3" s="44" customFormat="1">
      <c r="A304" s="45" t="s">
        <v>278</v>
      </c>
      <c r="B304" s="45" t="s">
        <v>322</v>
      </c>
      <c r="C304" s="46">
        <v>22</v>
      </c>
    </row>
    <row r="305" spans="1:3" s="44" customFormat="1">
      <c r="A305" s="42" t="s">
        <v>278</v>
      </c>
      <c r="B305" s="42" t="s">
        <v>323</v>
      </c>
      <c r="C305" s="43">
        <v>113</v>
      </c>
    </row>
    <row r="306" spans="1:3" s="44" customFormat="1">
      <c r="A306" s="42" t="s">
        <v>278</v>
      </c>
      <c r="B306" s="42" t="s">
        <v>324</v>
      </c>
      <c r="C306" s="43">
        <v>113</v>
      </c>
    </row>
    <row r="307" spans="1:3" s="44" customFormat="1">
      <c r="A307" s="45" t="s">
        <v>278</v>
      </c>
      <c r="B307" s="45" t="s">
        <v>324</v>
      </c>
      <c r="C307" s="46">
        <v>113</v>
      </c>
    </row>
    <row r="308" spans="1:3" s="44" customFormat="1">
      <c r="A308" s="42" t="s">
        <v>278</v>
      </c>
      <c r="B308" s="42" t="s">
        <v>325</v>
      </c>
      <c r="C308" s="43">
        <v>2718</v>
      </c>
    </row>
    <row r="309" spans="1:3" s="44" customFormat="1">
      <c r="A309" s="42" t="s">
        <v>278</v>
      </c>
      <c r="B309" s="42" t="s">
        <v>326</v>
      </c>
      <c r="C309" s="43">
        <v>1856</v>
      </c>
    </row>
    <row r="310" spans="1:3" s="44" customFormat="1">
      <c r="A310" s="45" t="s">
        <v>278</v>
      </c>
      <c r="B310" s="45" t="s">
        <v>326</v>
      </c>
      <c r="C310" s="46">
        <v>1856</v>
      </c>
    </row>
    <row r="311" spans="1:3" s="44" customFormat="1">
      <c r="A311" s="42" t="s">
        <v>278</v>
      </c>
      <c r="B311" s="42" t="s">
        <v>327</v>
      </c>
      <c r="C311" s="43">
        <v>863</v>
      </c>
    </row>
    <row r="312" spans="1:3" s="44" customFormat="1">
      <c r="A312" s="45" t="s">
        <v>278</v>
      </c>
      <c r="B312" s="45" t="s">
        <v>327</v>
      </c>
      <c r="C312" s="46">
        <v>863</v>
      </c>
    </row>
    <row r="313" spans="1:3" s="44" customFormat="1">
      <c r="A313" s="42" t="s">
        <v>278</v>
      </c>
      <c r="B313" s="42" t="s">
        <v>247</v>
      </c>
      <c r="C313" s="43">
        <v>65</v>
      </c>
    </row>
    <row r="314" spans="1:3" s="44" customFormat="1">
      <c r="A314" s="42" t="s">
        <v>278</v>
      </c>
      <c r="B314" s="42" t="s">
        <v>248</v>
      </c>
      <c r="C314" s="43">
        <v>65</v>
      </c>
    </row>
    <row r="315" spans="1:3" s="44" customFormat="1">
      <c r="A315" s="45" t="s">
        <v>278</v>
      </c>
      <c r="B315" s="45" t="s">
        <v>248</v>
      </c>
      <c r="C315" s="46">
        <v>65</v>
      </c>
    </row>
    <row r="316" spans="1:3" s="44" customFormat="1">
      <c r="A316" s="42" t="s">
        <v>278</v>
      </c>
      <c r="B316" s="42" t="s">
        <v>328</v>
      </c>
      <c r="C316" s="43">
        <v>2730</v>
      </c>
    </row>
    <row r="317" spans="1:3" s="44" customFormat="1">
      <c r="A317" s="42" t="s">
        <v>278</v>
      </c>
      <c r="B317" s="42" t="s">
        <v>329</v>
      </c>
      <c r="C317" s="43">
        <v>2730</v>
      </c>
    </row>
    <row r="318" spans="1:3" s="44" customFormat="1">
      <c r="A318" s="45" t="s">
        <v>278</v>
      </c>
      <c r="B318" s="45" t="s">
        <v>329</v>
      </c>
      <c r="C318" s="46">
        <v>2730</v>
      </c>
    </row>
    <row r="319" spans="1:3" s="44" customFormat="1">
      <c r="A319" s="42" t="s">
        <v>278</v>
      </c>
      <c r="B319" s="42" t="s">
        <v>330</v>
      </c>
      <c r="C319" s="43">
        <v>3303</v>
      </c>
    </row>
    <row r="320" spans="1:3" s="44" customFormat="1">
      <c r="A320" s="42" t="s">
        <v>278</v>
      </c>
      <c r="B320" s="42" t="s">
        <v>331</v>
      </c>
      <c r="C320" s="43">
        <v>3303</v>
      </c>
    </row>
    <row r="321" spans="1:3" s="44" customFormat="1">
      <c r="A321" s="45" t="s">
        <v>278</v>
      </c>
      <c r="B321" s="45" t="s">
        <v>331</v>
      </c>
      <c r="C321" s="46">
        <v>3303</v>
      </c>
    </row>
    <row r="322" spans="1:3" s="44" customFormat="1">
      <c r="A322" s="42" t="s">
        <v>278</v>
      </c>
      <c r="B322" s="42" t="s">
        <v>332</v>
      </c>
      <c r="C322" s="43">
        <v>610</v>
      </c>
    </row>
    <row r="323" spans="1:3" s="44" customFormat="1">
      <c r="A323" s="42" t="s">
        <v>278</v>
      </c>
      <c r="B323" s="42" t="s">
        <v>333</v>
      </c>
      <c r="C323" s="43">
        <v>610</v>
      </c>
    </row>
    <row r="324" spans="1:3" s="44" customFormat="1">
      <c r="A324" s="45" t="s">
        <v>278</v>
      </c>
      <c r="B324" s="45" t="s">
        <v>333</v>
      </c>
      <c r="C324" s="46">
        <v>610</v>
      </c>
    </row>
    <row r="325" spans="1:3" s="44" customFormat="1">
      <c r="A325" s="42" t="s">
        <v>278</v>
      </c>
      <c r="B325" s="42" t="s">
        <v>334</v>
      </c>
      <c r="C325" s="43">
        <v>8136</v>
      </c>
    </row>
    <row r="326" spans="1:3" s="44" customFormat="1">
      <c r="A326" s="42" t="s">
        <v>278</v>
      </c>
      <c r="B326" s="42" t="s">
        <v>335</v>
      </c>
      <c r="C326" s="43">
        <v>8136</v>
      </c>
    </row>
    <row r="327" spans="1:3" s="44" customFormat="1">
      <c r="A327" s="45" t="s">
        <v>278</v>
      </c>
      <c r="B327" s="45" t="s">
        <v>335</v>
      </c>
      <c r="C327" s="46">
        <v>8136</v>
      </c>
    </row>
    <row r="328" spans="1:3" s="44" customFormat="1">
      <c r="A328" s="42" t="s">
        <v>278</v>
      </c>
      <c r="B328" s="42" t="s">
        <v>336</v>
      </c>
      <c r="C328" s="43">
        <v>6020</v>
      </c>
    </row>
    <row r="329" spans="1:3" s="44" customFormat="1">
      <c r="A329" s="42" t="s">
        <v>278</v>
      </c>
      <c r="B329" s="42" t="s">
        <v>337</v>
      </c>
      <c r="C329" s="43">
        <v>4369</v>
      </c>
    </row>
    <row r="330" spans="1:3" s="44" customFormat="1">
      <c r="A330" s="42" t="s">
        <v>278</v>
      </c>
      <c r="B330" s="42" t="s">
        <v>338</v>
      </c>
      <c r="C330" s="43">
        <v>4369</v>
      </c>
    </row>
    <row r="331" spans="1:3" s="44" customFormat="1">
      <c r="A331" s="45" t="s">
        <v>278</v>
      </c>
      <c r="B331" s="45" t="s">
        <v>338</v>
      </c>
      <c r="C331" s="46">
        <v>4369</v>
      </c>
    </row>
    <row r="332" spans="1:3" s="44" customFormat="1">
      <c r="A332" s="42" t="s">
        <v>278</v>
      </c>
      <c r="B332" s="42" t="s">
        <v>339</v>
      </c>
      <c r="C332" s="43">
        <v>831</v>
      </c>
    </row>
    <row r="333" spans="1:3" s="44" customFormat="1">
      <c r="A333" s="42" t="s">
        <v>278</v>
      </c>
      <c r="B333" s="42" t="s">
        <v>340</v>
      </c>
      <c r="C333" s="43">
        <v>449</v>
      </c>
    </row>
    <row r="334" spans="1:3" s="44" customFormat="1">
      <c r="A334" s="45" t="s">
        <v>278</v>
      </c>
      <c r="B334" s="45" t="s">
        <v>340</v>
      </c>
      <c r="C334" s="46">
        <v>449</v>
      </c>
    </row>
    <row r="335" spans="1:3" s="44" customFormat="1">
      <c r="A335" s="42" t="s">
        <v>278</v>
      </c>
      <c r="B335" s="42" t="s">
        <v>341</v>
      </c>
      <c r="C335" s="43">
        <v>382</v>
      </c>
    </row>
    <row r="336" spans="1:3" s="44" customFormat="1">
      <c r="A336" s="45" t="s">
        <v>278</v>
      </c>
      <c r="B336" s="45" t="s">
        <v>341</v>
      </c>
      <c r="C336" s="46">
        <v>382</v>
      </c>
    </row>
    <row r="337" spans="1:3" s="44" customFormat="1">
      <c r="A337" s="42" t="s">
        <v>278</v>
      </c>
      <c r="B337" s="42" t="s">
        <v>342</v>
      </c>
      <c r="C337" s="43">
        <v>789</v>
      </c>
    </row>
    <row r="338" spans="1:3" s="44" customFormat="1">
      <c r="A338" s="42" t="s">
        <v>278</v>
      </c>
      <c r="B338" s="42" t="s">
        <v>343</v>
      </c>
      <c r="C338" s="43">
        <v>789</v>
      </c>
    </row>
    <row r="339" spans="1:3" s="44" customFormat="1">
      <c r="A339" s="45" t="s">
        <v>278</v>
      </c>
      <c r="B339" s="45" t="s">
        <v>343</v>
      </c>
      <c r="C339" s="46">
        <v>789</v>
      </c>
    </row>
    <row r="340" spans="1:3" s="44" customFormat="1">
      <c r="A340" s="42" t="s">
        <v>278</v>
      </c>
      <c r="B340" s="42" t="s">
        <v>344</v>
      </c>
      <c r="C340" s="43">
        <v>1</v>
      </c>
    </row>
    <row r="341" spans="1:3" s="44" customFormat="1">
      <c r="A341" s="42" t="s">
        <v>278</v>
      </c>
      <c r="B341" s="42" t="s">
        <v>345</v>
      </c>
      <c r="C341" s="43">
        <v>1</v>
      </c>
    </row>
    <row r="342" spans="1:3" s="44" customFormat="1">
      <c r="A342" s="45" t="s">
        <v>278</v>
      </c>
      <c r="B342" s="45" t="s">
        <v>345</v>
      </c>
      <c r="C342" s="46">
        <v>1</v>
      </c>
    </row>
    <row r="343" spans="1:3" s="44" customFormat="1">
      <c r="A343" s="42" t="s">
        <v>278</v>
      </c>
      <c r="B343" s="42" t="s">
        <v>346</v>
      </c>
      <c r="C343" s="43">
        <v>30</v>
      </c>
    </row>
    <row r="344" spans="1:3" s="44" customFormat="1">
      <c r="A344" s="42" t="s">
        <v>278</v>
      </c>
      <c r="B344" s="42" t="s">
        <v>347</v>
      </c>
      <c r="C344" s="43">
        <v>30</v>
      </c>
    </row>
    <row r="345" spans="1:3" s="44" customFormat="1">
      <c r="A345" s="45" t="s">
        <v>278</v>
      </c>
      <c r="B345" s="45" t="s">
        <v>347</v>
      </c>
      <c r="C345" s="46">
        <v>30</v>
      </c>
    </row>
    <row r="346" spans="1:3" s="44" customFormat="1">
      <c r="A346" s="42" t="s">
        <v>278</v>
      </c>
      <c r="B346" s="42" t="s">
        <v>348</v>
      </c>
      <c r="C346" s="43">
        <v>1084</v>
      </c>
    </row>
    <row r="347" spans="1:3" s="44" customFormat="1">
      <c r="A347" s="42" t="s">
        <v>278</v>
      </c>
      <c r="B347" s="42" t="s">
        <v>349</v>
      </c>
      <c r="C347" s="43">
        <v>1084</v>
      </c>
    </row>
    <row r="348" spans="1:3" s="44" customFormat="1">
      <c r="A348" s="42" t="s">
        <v>278</v>
      </c>
      <c r="B348" s="42" t="s">
        <v>350</v>
      </c>
      <c r="C348" s="43">
        <v>1084</v>
      </c>
    </row>
    <row r="349" spans="1:3" s="44" customFormat="1">
      <c r="A349" s="45" t="s">
        <v>278</v>
      </c>
      <c r="B349" s="45" t="s">
        <v>350</v>
      </c>
      <c r="C349" s="46">
        <v>1084</v>
      </c>
    </row>
  </sheetData>
  <autoFilter ref="A13:J349"/>
  <mergeCells count="7">
    <mergeCell ref="A11:G11"/>
    <mergeCell ref="A1:F1"/>
    <mergeCell ref="A6:H6"/>
    <mergeCell ref="A7:G7"/>
    <mergeCell ref="A8:G8"/>
    <mergeCell ref="A9:G9"/>
    <mergeCell ref="A10:G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Финансовый менеджмент</vt:lpstr>
      <vt:lpstr>1</vt:lpstr>
      <vt:lpstr>2</vt:lpstr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2023-05-03T06:41:30Z</dcterms:modified>
</cp:coreProperties>
</file>