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20" windowWidth="14940" windowHeight="9225"/>
  </bookViews>
  <sheets>
    <sheet name="все типы" sheetId="7" r:id="rId1"/>
    <sheet name="малые (вкл.микро)" sheetId="4" r:id="rId2"/>
    <sheet name="микро" sheetId="6" r:id="rId3"/>
    <sheet name="средние" sheetId="8" r:id="rId4"/>
  </sheets>
  <definedNames>
    <definedName name="_xlnm._FilterDatabase" localSheetId="0" hidden="1">'все типы'!$A$8:$N$8</definedName>
    <definedName name="_xlnm._FilterDatabase" localSheetId="1" hidden="1">'малые (вкл.микро)'!$A$8:$M$8</definedName>
    <definedName name="_xlnm._FilterDatabase" localSheetId="2" hidden="1">микро!$A$1:$M$8</definedName>
  </definedNames>
  <calcPr calcId="145621"/>
</workbook>
</file>

<file path=xl/calcChain.xml><?xml version="1.0" encoding="utf-8"?>
<calcChain xmlns="http://schemas.openxmlformats.org/spreadsheetml/2006/main">
  <c r="M10" i="4" l="1"/>
  <c r="L10" i="4"/>
  <c r="K10" i="4"/>
  <c r="J10" i="4"/>
  <c r="I10" i="4"/>
  <c r="H10" i="4"/>
  <c r="G10" i="4"/>
  <c r="F10" i="4"/>
  <c r="E10" i="4"/>
  <c r="D10" i="4"/>
  <c r="C10" i="4"/>
  <c r="B10" i="4"/>
  <c r="M10" i="7" l="1"/>
  <c r="L10" i="7"/>
  <c r="K10" i="7"/>
  <c r="J10" i="7"/>
  <c r="I10" i="7"/>
  <c r="H10" i="7"/>
  <c r="G10" i="7"/>
  <c r="F10" i="7"/>
  <c r="E10" i="7"/>
  <c r="D10" i="7"/>
  <c r="C10" i="7"/>
  <c r="B10" i="7"/>
</calcChain>
</file>

<file path=xl/sharedStrings.xml><?xml version="1.0" encoding="utf-8"?>
<sst xmlns="http://schemas.openxmlformats.org/spreadsheetml/2006/main" count="225" uniqueCount="42">
  <si>
    <t>Наличие основных фондов в 2020 году</t>
  </si>
  <si>
    <t>Всего</t>
  </si>
  <si>
    <t>на конец года</t>
  </si>
  <si>
    <t>по полной учетной стоимости</t>
  </si>
  <si>
    <t>по остаточной балансовой стоимости</t>
  </si>
  <si>
    <t>из них</t>
  </si>
  <si>
    <t>жилые здания и помещения</t>
  </si>
  <si>
    <t>здания (кроме жилых)</t>
  </si>
  <si>
    <t>сооружения</t>
  </si>
  <si>
    <t>машины и оборудование</t>
  </si>
  <si>
    <t>транспортные средства</t>
  </si>
  <si>
    <t/>
  </si>
  <si>
    <t>A</t>
  </si>
  <si>
    <t>(тысяч рублей)</t>
  </si>
  <si>
    <t>-</t>
  </si>
  <si>
    <t>14000000000 - Муниципальные образования Белгородской области</t>
  </si>
  <si>
    <t>14701000000 - город Белгород</t>
  </si>
  <si>
    <t>14710000000 - Алексеевский</t>
  </si>
  <si>
    <t>14610000000 - Белгородский муниципальный район</t>
  </si>
  <si>
    <t>14615000000 - Борисовский муниципальный район</t>
  </si>
  <si>
    <t>14720000000 - Валуйский</t>
  </si>
  <si>
    <t>14625000000 - Вейделевский муниципальный район</t>
  </si>
  <si>
    <t>14630000000 - Волоконовский муниципальный район</t>
  </si>
  <si>
    <t>14725000000 - Грайворонский</t>
  </si>
  <si>
    <t>14730000000 - Губкинский</t>
  </si>
  <si>
    <t>14638000000 - Ивнянский муниципальный район</t>
  </si>
  <si>
    <t>14640000000 - Корочанский муниципальный район</t>
  </si>
  <si>
    <t>14641000000 - Красненский муниципальный район</t>
  </si>
  <si>
    <t>14642000000 - Красногвардейский муниципальный район</t>
  </si>
  <si>
    <t>14643000000 - Краснояружский муниципальный район</t>
  </si>
  <si>
    <t>14735000000 - Новооскольский</t>
  </si>
  <si>
    <t>14646000000 - Прохоровский муниципальный район</t>
  </si>
  <si>
    <t>14648000000 - Ракитянский муниципальный район</t>
  </si>
  <si>
    <t>14650000000 - Ровеньский муниципальный район</t>
  </si>
  <si>
    <t>14740000000 - Старооскольский</t>
  </si>
  <si>
    <t>14654000000 - Чернянский муниципальный район</t>
  </si>
  <si>
    <t>14750000000 - Шебекинский</t>
  </si>
  <si>
    <t>14755000000 - Яковлевский</t>
  </si>
  <si>
    <t>Наличие основных фондов у юридических лиц в 2020 году
Тип свода: средние и малые (включая микро) организации</t>
  </si>
  <si>
    <t>Наличие основных фондов у юридических лиц в 2020 году 
Тип свода: Малые предприятие (включая микропредприятия) (юридические лица)</t>
  </si>
  <si>
    <t>Наличие основных фондов у юридических лиц в 2020 году 
Тип свода: Микропредприятия (юридические лица)</t>
  </si>
  <si>
    <t>Наличие основных фондов у юридических лиц в 2020 году 
Тип свода: Средние предприятия из текущих форм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</si>
</sst>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6" x14ac:knownFonts="1">
    <font>
      <sz val="10"/>
      <color theme="1"/>
      <name val="Arial"/>
      <family val="2"/>
    </font>
    <font>
      <sz val="9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15">
    <xf numFmtId="0" fontId="0" fillId="0" borderId="0" xfId="0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0" fillId="0" borderId="0" xfId="0" applyAlignment="1">
      <alignment horizontal="right"/>
    </xf>
    <xf numFmtId="0" fontId="5" fillId="0" borderId="2" xfId="6" applyNumberFormat="1" applyFont="1" applyFill="1" applyBorder="1" applyAlignment="1" applyProtection="1">
      <alignment horizontal="left" vertical="center" wrapText="1"/>
    </xf>
    <xf numFmtId="3" fontId="5" fillId="0" borderId="2" xfId="6" applyNumberFormat="1" applyFont="1" applyFill="1" applyBorder="1" applyAlignment="1" applyProtection="1">
      <alignment horizontal="right"/>
    </xf>
    <xf numFmtId="0" fontId="0" fillId="0" borderId="0" xfId="0" applyBorder="1"/>
    <xf numFmtId="0" fontId="5" fillId="0" borderId="0" xfId="6" applyNumberFormat="1" applyFont="1" applyFill="1" applyBorder="1" applyAlignment="1" applyProtection="1">
      <alignment horizontal="left" vertical="center" wrapText="1"/>
    </xf>
    <xf numFmtId="3" fontId="5" fillId="0" borderId="0" xfId="6" applyNumberFormat="1" applyFont="1" applyFill="1" applyBorder="1" applyAlignment="1" applyProtection="1">
      <alignment horizontal="right"/>
    </xf>
    <xf numFmtId="0" fontId="5" fillId="0" borderId="0" xfId="6" applyNumberFormat="1" applyFont="1" applyFill="1" applyBorder="1" applyAlignment="1" applyProtection="1">
      <alignment horizontal="right"/>
    </xf>
    <xf numFmtId="0" fontId="0" fillId="0" borderId="0" xfId="0" applyFill="1" applyBorder="1"/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workbookViewId="0">
      <selection sqref="A1:I1"/>
    </sheetView>
  </sheetViews>
  <sheetFormatPr defaultColWidth="19.28515625" defaultRowHeight="12.75" x14ac:dyDescent="0.2"/>
  <cols>
    <col min="1" max="1" width="57.140625" customWidth="1"/>
  </cols>
  <sheetData>
    <row r="1" spans="1:13" ht="36" customHeight="1" x14ac:dyDescent="0.2">
      <c r="A1" s="13" t="s">
        <v>38</v>
      </c>
      <c r="B1" s="14"/>
      <c r="C1" s="14"/>
      <c r="D1" s="14"/>
      <c r="E1" s="14"/>
      <c r="F1" s="14"/>
      <c r="G1" s="14"/>
      <c r="H1" s="14"/>
      <c r="I1" s="14"/>
    </row>
    <row r="2" spans="1:13" ht="18" x14ac:dyDescent="0.2">
      <c r="A2" s="2"/>
      <c r="B2" s="2"/>
      <c r="C2" s="2"/>
      <c r="D2" s="2"/>
      <c r="E2" s="2"/>
      <c r="F2" s="2"/>
      <c r="G2" s="2"/>
      <c r="H2" s="2"/>
      <c r="I2" s="3" t="s">
        <v>11</v>
      </c>
      <c r="M2" s="4" t="s">
        <v>13</v>
      </c>
    </row>
    <row r="3" spans="1:13" ht="12.75" customHeight="1" x14ac:dyDescent="0.2">
      <c r="A3" s="12"/>
      <c r="B3" s="12" t="s">
        <v>0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 ht="12.75" customHeight="1" x14ac:dyDescent="0.2">
      <c r="A4" s="12"/>
      <c r="B4" s="12" t="s">
        <v>1</v>
      </c>
      <c r="C4" s="12"/>
      <c r="D4" s="12" t="s">
        <v>5</v>
      </c>
      <c r="E4" s="12"/>
      <c r="F4" s="12"/>
      <c r="G4" s="12"/>
      <c r="H4" s="12"/>
      <c r="I4" s="12"/>
      <c r="J4" s="12"/>
      <c r="K4" s="12"/>
      <c r="L4" s="12"/>
      <c r="M4" s="12"/>
    </row>
    <row r="5" spans="1:13" ht="12.75" customHeight="1" x14ac:dyDescent="0.2">
      <c r="A5" s="12"/>
      <c r="B5" s="12" t="s">
        <v>2</v>
      </c>
      <c r="C5" s="12"/>
      <c r="D5" s="12" t="s">
        <v>6</v>
      </c>
      <c r="E5" s="12"/>
      <c r="F5" s="12" t="s">
        <v>7</v>
      </c>
      <c r="G5" s="12"/>
      <c r="H5" s="12" t="s">
        <v>8</v>
      </c>
      <c r="I5" s="12"/>
      <c r="J5" s="12" t="s">
        <v>9</v>
      </c>
      <c r="K5" s="12"/>
      <c r="L5" s="12" t="s">
        <v>10</v>
      </c>
      <c r="M5" s="12"/>
    </row>
    <row r="6" spans="1:13" ht="12.75" customHeight="1" x14ac:dyDescent="0.2">
      <c r="A6" s="12"/>
      <c r="B6" s="12" t="s">
        <v>3</v>
      </c>
      <c r="C6" s="12" t="s">
        <v>4</v>
      </c>
      <c r="D6" s="12" t="s">
        <v>2</v>
      </c>
      <c r="E6" s="12"/>
      <c r="F6" s="12" t="s">
        <v>2</v>
      </c>
      <c r="G6" s="12"/>
      <c r="H6" s="12" t="s">
        <v>2</v>
      </c>
      <c r="I6" s="12"/>
      <c r="J6" s="12" t="s">
        <v>2</v>
      </c>
      <c r="K6" s="12"/>
      <c r="L6" s="12" t="s">
        <v>2</v>
      </c>
      <c r="M6" s="12"/>
    </row>
    <row r="7" spans="1:13" ht="38.25" x14ac:dyDescent="0.2">
      <c r="A7" s="12"/>
      <c r="B7" s="12"/>
      <c r="C7" s="12"/>
      <c r="D7" s="1" t="s">
        <v>3</v>
      </c>
      <c r="E7" s="1" t="s">
        <v>4</v>
      </c>
      <c r="F7" s="1" t="s">
        <v>3</v>
      </c>
      <c r="G7" s="1" t="s">
        <v>4</v>
      </c>
      <c r="H7" s="1" t="s">
        <v>3</v>
      </c>
      <c r="I7" s="1" t="s">
        <v>4</v>
      </c>
      <c r="J7" s="1" t="s">
        <v>3</v>
      </c>
      <c r="K7" s="1" t="s">
        <v>4</v>
      </c>
      <c r="L7" s="1" t="s">
        <v>3</v>
      </c>
      <c r="M7" s="1" t="s">
        <v>4</v>
      </c>
    </row>
    <row r="8" spans="1:13" x14ac:dyDescent="0.2">
      <c r="A8" s="1" t="s">
        <v>12</v>
      </c>
      <c r="B8" s="1">
        <v>1</v>
      </c>
      <c r="C8" s="1">
        <v>2</v>
      </c>
      <c r="D8" s="1">
        <v>3</v>
      </c>
      <c r="E8" s="1">
        <v>4</v>
      </c>
      <c r="F8" s="1">
        <v>5</v>
      </c>
      <c r="G8" s="1">
        <v>6</v>
      </c>
      <c r="H8" s="1">
        <v>7</v>
      </c>
      <c r="I8" s="1">
        <v>8</v>
      </c>
      <c r="J8" s="1">
        <v>9</v>
      </c>
      <c r="K8" s="1">
        <v>10</v>
      </c>
      <c r="L8" s="1">
        <v>11</v>
      </c>
      <c r="M8" s="1">
        <v>12</v>
      </c>
    </row>
    <row r="9" spans="1:13" ht="25.5" x14ac:dyDescent="0.2">
      <c r="A9" s="5" t="s">
        <v>15</v>
      </c>
      <c r="B9" s="6">
        <v>166847641</v>
      </c>
      <c r="C9" s="6">
        <v>106186459</v>
      </c>
      <c r="D9" s="6">
        <v>4341072</v>
      </c>
      <c r="E9" s="6">
        <v>3385587</v>
      </c>
      <c r="F9" s="6">
        <v>53785396</v>
      </c>
      <c r="G9" s="6">
        <v>40582005</v>
      </c>
      <c r="H9" s="6">
        <v>12822138</v>
      </c>
      <c r="I9" s="6">
        <v>7482366</v>
      </c>
      <c r="J9" s="6">
        <v>50529752</v>
      </c>
      <c r="K9" s="6">
        <v>24254167</v>
      </c>
      <c r="L9" s="6">
        <v>26702865</v>
      </c>
      <c r="M9" s="6">
        <v>13661130</v>
      </c>
    </row>
    <row r="10" spans="1:13" s="7" customFormat="1" x14ac:dyDescent="0.2">
      <c r="A10" s="8" t="s">
        <v>16</v>
      </c>
      <c r="B10" s="9">
        <f>61787036+198837</f>
        <v>61985873</v>
      </c>
      <c r="C10" s="9">
        <f>36753263+100549</f>
        <v>36853812</v>
      </c>
      <c r="D10" s="9">
        <f>2039096+6129</f>
        <v>2045225</v>
      </c>
      <c r="E10" s="9">
        <f>1665662+4585</f>
        <v>1670247</v>
      </c>
      <c r="F10" s="9">
        <f>18946615+11882</f>
        <v>18958497</v>
      </c>
      <c r="G10" s="9">
        <f>13925561+10139</f>
        <v>13935700</v>
      </c>
      <c r="H10" s="9">
        <f>4291824+1555</f>
        <v>4293379</v>
      </c>
      <c r="I10" s="9">
        <f>1888655+454</f>
        <v>1889109</v>
      </c>
      <c r="J10" s="9">
        <f>16179945+80183</f>
        <v>16260128</v>
      </c>
      <c r="K10" s="9">
        <f>6732575+29162</f>
        <v>6761737</v>
      </c>
      <c r="L10" s="9">
        <f>12114609+92732</f>
        <v>12207341</v>
      </c>
      <c r="M10" s="9">
        <f>5447096+46372</f>
        <v>5493468</v>
      </c>
    </row>
    <row r="11" spans="1:13" s="7" customFormat="1" x14ac:dyDescent="0.2">
      <c r="A11" s="8" t="s">
        <v>17</v>
      </c>
      <c r="B11" s="9">
        <v>3879887</v>
      </c>
      <c r="C11" s="9">
        <v>2495076</v>
      </c>
      <c r="D11" s="9">
        <v>322861</v>
      </c>
      <c r="E11" s="9">
        <v>306296</v>
      </c>
      <c r="F11" s="9">
        <v>732597</v>
      </c>
      <c r="G11" s="9">
        <v>549776</v>
      </c>
      <c r="H11" s="9">
        <v>167611</v>
      </c>
      <c r="I11" s="9">
        <v>66663</v>
      </c>
      <c r="J11" s="9">
        <v>1692497</v>
      </c>
      <c r="K11" s="9">
        <v>970354</v>
      </c>
      <c r="L11" s="9">
        <v>762651</v>
      </c>
      <c r="M11" s="9">
        <v>375459</v>
      </c>
    </row>
    <row r="12" spans="1:13" s="7" customFormat="1" x14ac:dyDescent="0.2">
      <c r="A12" s="8" t="s">
        <v>18</v>
      </c>
      <c r="B12" s="9">
        <v>18811934</v>
      </c>
      <c r="C12" s="9">
        <v>13696365</v>
      </c>
      <c r="D12" s="9">
        <v>458975</v>
      </c>
      <c r="E12" s="9">
        <v>435420</v>
      </c>
      <c r="F12" s="9">
        <v>8545712</v>
      </c>
      <c r="G12" s="9">
        <v>6780934</v>
      </c>
      <c r="H12" s="9">
        <v>1360661</v>
      </c>
      <c r="I12" s="9">
        <v>870242</v>
      </c>
      <c r="J12" s="9">
        <v>4282352</v>
      </c>
      <c r="K12" s="9">
        <v>2359753</v>
      </c>
      <c r="L12" s="9">
        <v>2442416</v>
      </c>
      <c r="M12" s="9">
        <v>1681258</v>
      </c>
    </row>
    <row r="13" spans="1:13" s="7" customFormat="1" x14ac:dyDescent="0.2">
      <c r="A13" s="8" t="s">
        <v>19</v>
      </c>
      <c r="B13" s="9">
        <v>686808</v>
      </c>
      <c r="C13" s="9">
        <v>543177</v>
      </c>
      <c r="D13" s="9">
        <v>29013</v>
      </c>
      <c r="E13" s="9">
        <v>28813</v>
      </c>
      <c r="F13" s="9">
        <v>149674</v>
      </c>
      <c r="G13" s="9">
        <v>132444</v>
      </c>
      <c r="H13" s="9">
        <v>102621</v>
      </c>
      <c r="I13" s="9">
        <v>79795</v>
      </c>
      <c r="J13" s="9">
        <v>100595</v>
      </c>
      <c r="K13" s="9">
        <v>54922</v>
      </c>
      <c r="L13" s="9">
        <v>90620</v>
      </c>
      <c r="M13" s="9">
        <v>43430</v>
      </c>
    </row>
    <row r="14" spans="1:13" s="7" customFormat="1" x14ac:dyDescent="0.2">
      <c r="A14" s="8" t="s">
        <v>20</v>
      </c>
      <c r="B14" s="9">
        <v>2559774</v>
      </c>
      <c r="C14" s="9">
        <v>1324039</v>
      </c>
      <c r="D14" s="9">
        <v>20699</v>
      </c>
      <c r="E14" s="9">
        <v>14128</v>
      </c>
      <c r="F14" s="9">
        <v>473591</v>
      </c>
      <c r="G14" s="9">
        <v>311190</v>
      </c>
      <c r="H14" s="9">
        <v>365185</v>
      </c>
      <c r="I14" s="9">
        <v>321408</v>
      </c>
      <c r="J14" s="9">
        <v>839530</v>
      </c>
      <c r="K14" s="9">
        <v>413628</v>
      </c>
      <c r="L14" s="9">
        <v>315728</v>
      </c>
      <c r="M14" s="9">
        <v>112669</v>
      </c>
    </row>
    <row r="15" spans="1:13" s="7" customFormat="1" x14ac:dyDescent="0.2">
      <c r="A15" s="8" t="s">
        <v>21</v>
      </c>
      <c r="B15" s="9">
        <v>1096779</v>
      </c>
      <c r="C15" s="9">
        <v>556757</v>
      </c>
      <c r="D15" s="9">
        <v>22999</v>
      </c>
      <c r="E15" s="9">
        <v>21205</v>
      </c>
      <c r="F15" s="9">
        <v>132862</v>
      </c>
      <c r="G15" s="9">
        <v>101842</v>
      </c>
      <c r="H15" s="9">
        <v>65676</v>
      </c>
      <c r="I15" s="9">
        <v>47684</v>
      </c>
      <c r="J15" s="9">
        <v>691825</v>
      </c>
      <c r="K15" s="9">
        <v>285711</v>
      </c>
      <c r="L15" s="9">
        <v>94579</v>
      </c>
      <c r="M15" s="9">
        <v>40943</v>
      </c>
    </row>
    <row r="16" spans="1:13" s="7" customFormat="1" x14ac:dyDescent="0.2">
      <c r="A16" s="8" t="s">
        <v>22</v>
      </c>
      <c r="B16" s="9">
        <v>480021</v>
      </c>
      <c r="C16" s="9">
        <v>317683</v>
      </c>
      <c r="D16" s="9">
        <v>18787</v>
      </c>
      <c r="E16" s="9">
        <v>12022</v>
      </c>
      <c r="F16" s="9">
        <v>79874</v>
      </c>
      <c r="G16" s="9">
        <v>71369</v>
      </c>
      <c r="H16" s="9">
        <v>22355</v>
      </c>
      <c r="I16" s="9">
        <v>19867</v>
      </c>
      <c r="J16" s="9">
        <v>241858</v>
      </c>
      <c r="K16" s="9">
        <v>143393</v>
      </c>
      <c r="L16" s="9">
        <v>60862</v>
      </c>
      <c r="M16" s="9">
        <v>24977</v>
      </c>
    </row>
    <row r="17" spans="1:13" s="7" customFormat="1" x14ac:dyDescent="0.2">
      <c r="A17" s="8" t="s">
        <v>23</v>
      </c>
      <c r="B17" s="9">
        <v>3097342</v>
      </c>
      <c r="C17" s="9">
        <v>1594306</v>
      </c>
      <c r="D17" s="9">
        <v>2959</v>
      </c>
      <c r="E17" s="9">
        <v>2959</v>
      </c>
      <c r="F17" s="9">
        <v>644020</v>
      </c>
      <c r="G17" s="9">
        <v>326445</v>
      </c>
      <c r="H17" s="9">
        <v>337922</v>
      </c>
      <c r="I17" s="9">
        <v>113913</v>
      </c>
      <c r="J17" s="9">
        <v>1086630</v>
      </c>
      <c r="K17" s="9">
        <v>473010</v>
      </c>
      <c r="L17" s="9">
        <v>359011</v>
      </c>
      <c r="M17" s="9">
        <v>149976</v>
      </c>
    </row>
    <row r="18" spans="1:13" s="7" customFormat="1" x14ac:dyDescent="0.2">
      <c r="A18" s="8" t="s">
        <v>24</v>
      </c>
      <c r="B18" s="9">
        <v>6852056</v>
      </c>
      <c r="C18" s="9">
        <v>4514096</v>
      </c>
      <c r="D18" s="9">
        <v>225373</v>
      </c>
      <c r="E18" s="9">
        <v>160459</v>
      </c>
      <c r="F18" s="9">
        <v>1941470</v>
      </c>
      <c r="G18" s="9">
        <v>1408199</v>
      </c>
      <c r="H18" s="9">
        <v>1174846</v>
      </c>
      <c r="I18" s="9">
        <v>879482</v>
      </c>
      <c r="J18" s="9">
        <v>2191080</v>
      </c>
      <c r="K18" s="9">
        <v>1099666</v>
      </c>
      <c r="L18" s="9">
        <v>778166</v>
      </c>
      <c r="M18" s="9">
        <v>326159</v>
      </c>
    </row>
    <row r="19" spans="1:13" s="7" customFormat="1" x14ac:dyDescent="0.2">
      <c r="A19" s="8" t="s">
        <v>25</v>
      </c>
      <c r="B19" s="9">
        <v>841467</v>
      </c>
      <c r="C19" s="9">
        <v>532248</v>
      </c>
      <c r="D19" s="10">
        <v>0</v>
      </c>
      <c r="E19" s="10">
        <v>0</v>
      </c>
      <c r="F19" s="9">
        <v>77305</v>
      </c>
      <c r="G19" s="9">
        <v>64327</v>
      </c>
      <c r="H19" s="9">
        <v>54156</v>
      </c>
      <c r="I19" s="9">
        <v>19018</v>
      </c>
      <c r="J19" s="9">
        <v>315052</v>
      </c>
      <c r="K19" s="9">
        <v>208005</v>
      </c>
      <c r="L19" s="9">
        <v>194364</v>
      </c>
      <c r="M19" s="9">
        <v>117264</v>
      </c>
    </row>
    <row r="20" spans="1:13" s="7" customFormat="1" x14ac:dyDescent="0.2">
      <c r="A20" s="8" t="s">
        <v>26</v>
      </c>
      <c r="B20" s="9">
        <v>3428911</v>
      </c>
      <c r="C20" s="9">
        <v>2349890</v>
      </c>
      <c r="D20" s="9">
        <v>982</v>
      </c>
      <c r="E20" s="9">
        <v>538</v>
      </c>
      <c r="F20" s="9">
        <v>725861</v>
      </c>
      <c r="G20" s="9">
        <v>588033</v>
      </c>
      <c r="H20" s="9">
        <v>178858</v>
      </c>
      <c r="I20" s="9">
        <v>86785</v>
      </c>
      <c r="J20" s="9">
        <v>1387868</v>
      </c>
      <c r="K20" s="9">
        <v>801693</v>
      </c>
      <c r="L20" s="9">
        <v>230298</v>
      </c>
      <c r="M20" s="9">
        <v>143347</v>
      </c>
    </row>
    <row r="21" spans="1:13" s="7" customFormat="1" x14ac:dyDescent="0.2">
      <c r="A21" s="8" t="s">
        <v>27</v>
      </c>
      <c r="B21" s="9">
        <v>77272</v>
      </c>
      <c r="C21" s="9">
        <v>57227</v>
      </c>
      <c r="D21" s="9">
        <v>2229</v>
      </c>
      <c r="E21" s="9">
        <v>2006</v>
      </c>
      <c r="F21" s="9">
        <v>5593</v>
      </c>
      <c r="G21" s="9">
        <v>1300</v>
      </c>
      <c r="H21" s="9">
        <v>20941</v>
      </c>
      <c r="I21" s="9">
        <v>13688</v>
      </c>
      <c r="J21" s="9">
        <v>31836</v>
      </c>
      <c r="K21" s="9">
        <v>23185</v>
      </c>
      <c r="L21" s="9">
        <v>9341</v>
      </c>
      <c r="M21" s="9">
        <v>2578</v>
      </c>
    </row>
    <row r="22" spans="1:13" s="7" customFormat="1" x14ac:dyDescent="0.2">
      <c r="A22" s="8" t="s">
        <v>28</v>
      </c>
      <c r="B22" s="9">
        <v>10539822</v>
      </c>
      <c r="C22" s="9">
        <v>7485405</v>
      </c>
      <c r="D22" s="9">
        <v>7255</v>
      </c>
      <c r="E22" s="9">
        <v>5163</v>
      </c>
      <c r="F22" s="9">
        <v>4033871</v>
      </c>
      <c r="G22" s="9">
        <v>3382644</v>
      </c>
      <c r="H22" s="9">
        <v>1364499</v>
      </c>
      <c r="I22" s="9">
        <v>1085331</v>
      </c>
      <c r="J22" s="9">
        <v>3908709</v>
      </c>
      <c r="K22" s="9">
        <v>2183362</v>
      </c>
      <c r="L22" s="9">
        <v>494545</v>
      </c>
      <c r="M22" s="9">
        <v>208628</v>
      </c>
    </row>
    <row r="23" spans="1:13" s="7" customFormat="1" x14ac:dyDescent="0.2">
      <c r="A23" s="8" t="s">
        <v>29</v>
      </c>
      <c r="B23" s="9">
        <v>1028700</v>
      </c>
      <c r="C23" s="9">
        <v>549371</v>
      </c>
      <c r="D23" s="9">
        <v>757</v>
      </c>
      <c r="E23" s="9">
        <v>751</v>
      </c>
      <c r="F23" s="9">
        <v>118069</v>
      </c>
      <c r="G23" s="9">
        <v>71082</v>
      </c>
      <c r="H23" s="9">
        <v>447387</v>
      </c>
      <c r="I23" s="9">
        <v>269921</v>
      </c>
      <c r="J23" s="9">
        <v>272299</v>
      </c>
      <c r="K23" s="9">
        <v>50551</v>
      </c>
      <c r="L23" s="9">
        <v>100747</v>
      </c>
      <c r="M23" s="9">
        <v>55030</v>
      </c>
    </row>
    <row r="24" spans="1:13" s="7" customFormat="1" x14ac:dyDescent="0.2">
      <c r="A24" s="8" t="s">
        <v>30</v>
      </c>
      <c r="B24" s="9">
        <v>2073572</v>
      </c>
      <c r="C24" s="9">
        <v>1553449</v>
      </c>
      <c r="D24" s="9">
        <v>3887</v>
      </c>
      <c r="E24" s="9">
        <v>3737</v>
      </c>
      <c r="F24" s="9">
        <v>194887</v>
      </c>
      <c r="G24" s="9">
        <v>163941</v>
      </c>
      <c r="H24" s="9">
        <v>161999</v>
      </c>
      <c r="I24" s="9">
        <v>110231</v>
      </c>
      <c r="J24" s="9">
        <v>639049</v>
      </c>
      <c r="K24" s="9">
        <v>317913</v>
      </c>
      <c r="L24" s="9">
        <v>305287</v>
      </c>
      <c r="M24" s="9">
        <v>155767</v>
      </c>
    </row>
    <row r="25" spans="1:13" s="7" customFormat="1" x14ac:dyDescent="0.2">
      <c r="A25" s="8" t="s">
        <v>31</v>
      </c>
      <c r="B25" s="9">
        <v>2006226</v>
      </c>
      <c r="C25" s="9">
        <v>986763</v>
      </c>
      <c r="D25" s="9">
        <v>78</v>
      </c>
      <c r="E25" s="9">
        <v>23</v>
      </c>
      <c r="F25" s="9">
        <v>438875</v>
      </c>
      <c r="G25" s="9">
        <v>218082</v>
      </c>
      <c r="H25" s="9">
        <v>96551</v>
      </c>
      <c r="I25" s="9">
        <v>51300</v>
      </c>
      <c r="J25" s="9">
        <v>1085537</v>
      </c>
      <c r="K25" s="9">
        <v>442447</v>
      </c>
      <c r="L25" s="9">
        <v>142513</v>
      </c>
      <c r="M25" s="9">
        <v>56265</v>
      </c>
    </row>
    <row r="26" spans="1:13" s="7" customFormat="1" x14ac:dyDescent="0.2">
      <c r="A26" s="8" t="s">
        <v>32</v>
      </c>
      <c r="B26" s="9">
        <v>3211137</v>
      </c>
      <c r="C26" s="9">
        <v>1811655</v>
      </c>
      <c r="D26" s="9">
        <v>10927</v>
      </c>
      <c r="E26" s="9">
        <v>9541</v>
      </c>
      <c r="F26" s="9">
        <v>493438</v>
      </c>
      <c r="G26" s="9">
        <v>337247</v>
      </c>
      <c r="H26" s="9">
        <v>102137</v>
      </c>
      <c r="I26" s="9">
        <v>40503</v>
      </c>
      <c r="J26" s="9">
        <v>907062</v>
      </c>
      <c r="K26" s="9">
        <v>379191</v>
      </c>
      <c r="L26" s="9">
        <v>1659370</v>
      </c>
      <c r="M26" s="9">
        <v>1011837</v>
      </c>
    </row>
    <row r="27" spans="1:13" s="7" customFormat="1" x14ac:dyDescent="0.2">
      <c r="A27" s="8" t="s">
        <v>33</v>
      </c>
      <c r="B27" s="9">
        <v>1717835</v>
      </c>
      <c r="C27" s="9">
        <v>986995</v>
      </c>
      <c r="D27" s="9">
        <v>26238</v>
      </c>
      <c r="E27" s="9">
        <v>14313</v>
      </c>
      <c r="F27" s="9">
        <v>162614</v>
      </c>
      <c r="G27" s="9">
        <v>73955</v>
      </c>
      <c r="H27" s="9">
        <v>192265</v>
      </c>
      <c r="I27" s="9">
        <v>133331</v>
      </c>
      <c r="J27" s="9">
        <v>819284</v>
      </c>
      <c r="K27" s="9">
        <v>422319</v>
      </c>
      <c r="L27" s="9">
        <v>321081</v>
      </c>
      <c r="M27" s="9">
        <v>144708</v>
      </c>
    </row>
    <row r="28" spans="1:13" s="7" customFormat="1" x14ac:dyDescent="0.2">
      <c r="A28" s="8" t="s">
        <v>34</v>
      </c>
      <c r="B28" s="9">
        <v>29795801</v>
      </c>
      <c r="C28" s="9">
        <v>19730982</v>
      </c>
      <c r="D28" s="9">
        <v>1062720</v>
      </c>
      <c r="E28" s="9">
        <v>634031</v>
      </c>
      <c r="F28" s="9">
        <v>13491444</v>
      </c>
      <c r="G28" s="9">
        <v>10279288</v>
      </c>
      <c r="H28" s="9">
        <v>1436481</v>
      </c>
      <c r="I28" s="9">
        <v>819117</v>
      </c>
      <c r="J28" s="9">
        <v>7665237</v>
      </c>
      <c r="K28" s="9">
        <v>3642444</v>
      </c>
      <c r="L28" s="9">
        <v>4490395</v>
      </c>
      <c r="M28" s="9">
        <v>2588586</v>
      </c>
    </row>
    <row r="29" spans="1:13" s="7" customFormat="1" x14ac:dyDescent="0.2">
      <c r="A29" s="8" t="s">
        <v>35</v>
      </c>
      <c r="B29" s="9">
        <v>2075337</v>
      </c>
      <c r="C29" s="9">
        <v>1285324</v>
      </c>
      <c r="D29" s="9">
        <v>3800</v>
      </c>
      <c r="E29" s="9">
        <v>3582</v>
      </c>
      <c r="F29" s="9">
        <v>287056</v>
      </c>
      <c r="G29" s="9">
        <v>210219</v>
      </c>
      <c r="H29" s="9">
        <v>35430</v>
      </c>
      <c r="I29" s="9">
        <v>18429</v>
      </c>
      <c r="J29" s="9">
        <v>1031512</v>
      </c>
      <c r="K29" s="9">
        <v>535705</v>
      </c>
      <c r="L29" s="9">
        <v>532260</v>
      </c>
      <c r="M29" s="9">
        <v>312759</v>
      </c>
    </row>
    <row r="30" spans="1:13" s="7" customFormat="1" x14ac:dyDescent="0.2">
      <c r="A30" s="8" t="s">
        <v>36</v>
      </c>
      <c r="B30" s="9">
        <v>7816700</v>
      </c>
      <c r="C30" s="9">
        <v>4822271</v>
      </c>
      <c r="D30" s="9">
        <v>45879</v>
      </c>
      <c r="E30" s="9">
        <v>39843</v>
      </c>
      <c r="F30" s="9">
        <v>1448372</v>
      </c>
      <c r="G30" s="9">
        <v>1044689</v>
      </c>
      <c r="H30" s="9">
        <v>604967</v>
      </c>
      <c r="I30" s="9">
        <v>370739</v>
      </c>
      <c r="J30" s="9">
        <v>4189821</v>
      </c>
      <c r="K30" s="9">
        <v>2134571</v>
      </c>
      <c r="L30" s="9">
        <v>655628</v>
      </c>
      <c r="M30" s="9">
        <v>319085</v>
      </c>
    </row>
    <row r="31" spans="1:13" s="7" customFormat="1" x14ac:dyDescent="0.2">
      <c r="A31" s="8" t="s">
        <v>37</v>
      </c>
      <c r="B31" s="9">
        <v>2784387</v>
      </c>
      <c r="C31" s="9">
        <v>2139568</v>
      </c>
      <c r="D31" s="9">
        <v>29429</v>
      </c>
      <c r="E31" s="9">
        <v>20510</v>
      </c>
      <c r="F31" s="9">
        <v>649714</v>
      </c>
      <c r="G31" s="9">
        <v>529299</v>
      </c>
      <c r="H31" s="9">
        <v>236211</v>
      </c>
      <c r="I31" s="9">
        <v>175810</v>
      </c>
      <c r="J31" s="9">
        <v>889991</v>
      </c>
      <c r="K31" s="9">
        <v>550607</v>
      </c>
      <c r="L31" s="9">
        <v>455662</v>
      </c>
      <c r="M31" s="9">
        <v>296937</v>
      </c>
    </row>
  </sheetData>
  <mergeCells count="18">
    <mergeCell ref="H6:I6"/>
    <mergeCell ref="J5:K5"/>
    <mergeCell ref="J6:K6"/>
    <mergeCell ref="L5:M5"/>
    <mergeCell ref="L6:M6"/>
    <mergeCell ref="A3:A7"/>
    <mergeCell ref="A1:I1"/>
    <mergeCell ref="B3:M3"/>
    <mergeCell ref="B4:C4"/>
    <mergeCell ref="B5:C5"/>
    <mergeCell ref="B6:B7"/>
    <mergeCell ref="C6:C7"/>
    <mergeCell ref="D4:M4"/>
    <mergeCell ref="D5:E5"/>
    <mergeCell ref="D6:E6"/>
    <mergeCell ref="F5:G5"/>
    <mergeCell ref="F6:G6"/>
    <mergeCell ref="H5:I5"/>
  </mergeCells>
  <pageMargins left="0.75" right="0.75" top="1" bottom="1" header="0.5" footer="0.5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sqref="A1:I1"/>
    </sheetView>
  </sheetViews>
  <sheetFormatPr defaultColWidth="19.28515625" defaultRowHeight="12.75" x14ac:dyDescent="0.2"/>
  <cols>
    <col min="1" max="1" width="57.140625" customWidth="1"/>
  </cols>
  <sheetData>
    <row r="1" spans="1:13" ht="36" customHeight="1" x14ac:dyDescent="0.2">
      <c r="A1" s="13" t="s">
        <v>39</v>
      </c>
      <c r="B1" s="14"/>
      <c r="C1" s="14"/>
      <c r="D1" s="14"/>
      <c r="E1" s="14"/>
      <c r="F1" s="14"/>
      <c r="G1" s="14"/>
      <c r="H1" s="14"/>
      <c r="I1" s="14"/>
    </row>
    <row r="2" spans="1:13" ht="18" x14ac:dyDescent="0.2">
      <c r="A2" s="2"/>
      <c r="B2" s="2"/>
      <c r="C2" s="2"/>
      <c r="D2" s="2"/>
      <c r="E2" s="2"/>
      <c r="F2" s="2"/>
      <c r="G2" s="2"/>
      <c r="H2" s="2"/>
      <c r="I2" s="3" t="s">
        <v>11</v>
      </c>
      <c r="M2" s="4" t="s">
        <v>13</v>
      </c>
    </row>
    <row r="3" spans="1:13" ht="12.75" customHeight="1" x14ac:dyDescent="0.2">
      <c r="A3" s="12"/>
      <c r="B3" s="12" t="s">
        <v>0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 ht="12.75" customHeight="1" x14ac:dyDescent="0.2">
      <c r="A4" s="12"/>
      <c r="B4" s="12" t="s">
        <v>1</v>
      </c>
      <c r="C4" s="12"/>
      <c r="D4" s="12" t="s">
        <v>5</v>
      </c>
      <c r="E4" s="12"/>
      <c r="F4" s="12"/>
      <c r="G4" s="12"/>
      <c r="H4" s="12"/>
      <c r="I4" s="12"/>
      <c r="J4" s="12"/>
      <c r="K4" s="12"/>
      <c r="L4" s="12"/>
      <c r="M4" s="12"/>
    </row>
    <row r="5" spans="1:13" ht="12.75" customHeight="1" x14ac:dyDescent="0.2">
      <c r="A5" s="12"/>
      <c r="B5" s="12" t="s">
        <v>2</v>
      </c>
      <c r="C5" s="12"/>
      <c r="D5" s="12" t="s">
        <v>6</v>
      </c>
      <c r="E5" s="12"/>
      <c r="F5" s="12" t="s">
        <v>7</v>
      </c>
      <c r="G5" s="12"/>
      <c r="H5" s="12" t="s">
        <v>8</v>
      </c>
      <c r="I5" s="12"/>
      <c r="J5" s="12" t="s">
        <v>9</v>
      </c>
      <c r="K5" s="12"/>
      <c r="L5" s="12" t="s">
        <v>10</v>
      </c>
      <c r="M5" s="12"/>
    </row>
    <row r="6" spans="1:13" ht="12.75" customHeight="1" x14ac:dyDescent="0.2">
      <c r="A6" s="12"/>
      <c r="B6" s="12" t="s">
        <v>3</v>
      </c>
      <c r="C6" s="12" t="s">
        <v>4</v>
      </c>
      <c r="D6" s="12" t="s">
        <v>2</v>
      </c>
      <c r="E6" s="12"/>
      <c r="F6" s="12" t="s">
        <v>2</v>
      </c>
      <c r="G6" s="12"/>
      <c r="H6" s="12" t="s">
        <v>2</v>
      </c>
      <c r="I6" s="12"/>
      <c r="J6" s="12" t="s">
        <v>2</v>
      </c>
      <c r="K6" s="12"/>
      <c r="L6" s="12" t="s">
        <v>2</v>
      </c>
      <c r="M6" s="12"/>
    </row>
    <row r="7" spans="1:13" ht="38.25" x14ac:dyDescent="0.2">
      <c r="A7" s="12"/>
      <c r="B7" s="12"/>
      <c r="C7" s="12"/>
      <c r="D7" s="1" t="s">
        <v>3</v>
      </c>
      <c r="E7" s="1" t="s">
        <v>4</v>
      </c>
      <c r="F7" s="1" t="s">
        <v>3</v>
      </c>
      <c r="G7" s="1" t="s">
        <v>4</v>
      </c>
      <c r="H7" s="1" t="s">
        <v>3</v>
      </c>
      <c r="I7" s="1" t="s">
        <v>4</v>
      </c>
      <c r="J7" s="1" t="s">
        <v>3</v>
      </c>
      <c r="K7" s="1" t="s">
        <v>4</v>
      </c>
      <c r="L7" s="1" t="s">
        <v>3</v>
      </c>
      <c r="M7" s="1" t="s">
        <v>4</v>
      </c>
    </row>
    <row r="8" spans="1:13" x14ac:dyDescent="0.2">
      <c r="A8" s="1" t="s">
        <v>12</v>
      </c>
      <c r="B8" s="1">
        <v>1</v>
      </c>
      <c r="C8" s="1">
        <v>2</v>
      </c>
      <c r="D8" s="1">
        <v>3</v>
      </c>
      <c r="E8" s="1">
        <v>4</v>
      </c>
      <c r="F8" s="1">
        <v>5</v>
      </c>
      <c r="G8" s="1">
        <v>6</v>
      </c>
      <c r="H8" s="1">
        <v>7</v>
      </c>
      <c r="I8" s="1">
        <v>8</v>
      </c>
      <c r="J8" s="1">
        <v>9</v>
      </c>
      <c r="K8" s="1">
        <v>10</v>
      </c>
      <c r="L8" s="1">
        <v>11</v>
      </c>
      <c r="M8" s="1">
        <v>12</v>
      </c>
    </row>
    <row r="9" spans="1:13" ht="25.5" x14ac:dyDescent="0.2">
      <c r="A9" s="5" t="s">
        <v>15</v>
      </c>
      <c r="B9" s="6">
        <v>127616965</v>
      </c>
      <c r="C9" s="6">
        <v>85644662</v>
      </c>
      <c r="D9" s="6">
        <v>4227260</v>
      </c>
      <c r="E9" s="6">
        <v>3298526</v>
      </c>
      <c r="F9" s="6">
        <v>43965898</v>
      </c>
      <c r="G9" s="6">
        <v>33516102</v>
      </c>
      <c r="H9" s="6">
        <v>8579596</v>
      </c>
      <c r="I9" s="6">
        <v>5671702</v>
      </c>
      <c r="J9" s="6">
        <v>32389480</v>
      </c>
      <c r="K9" s="6">
        <v>16590918</v>
      </c>
      <c r="L9" s="6">
        <v>22032933</v>
      </c>
      <c r="M9" s="6">
        <v>11461691</v>
      </c>
    </row>
    <row r="10" spans="1:13" s="11" customFormat="1" x14ac:dyDescent="0.2">
      <c r="A10" s="8" t="s">
        <v>16</v>
      </c>
      <c r="B10" s="9">
        <f>51296090+198837</f>
        <v>51494927</v>
      </c>
      <c r="C10" s="9">
        <f>32250486+100549</f>
        <v>32351035</v>
      </c>
      <c r="D10" s="9">
        <f>2032348+6129</f>
        <v>2038477</v>
      </c>
      <c r="E10" s="9">
        <f>1659983+4585</f>
        <v>1664568</v>
      </c>
      <c r="F10" s="9">
        <f>16664132+11882</f>
        <v>16676014</v>
      </c>
      <c r="G10" s="9">
        <f>12384188+10139</f>
        <v>12394327</v>
      </c>
      <c r="H10" s="9">
        <f>2710243+1555</f>
        <v>2711798</v>
      </c>
      <c r="I10" s="9">
        <f>1588384+454</f>
        <v>1588838</v>
      </c>
      <c r="J10" s="9">
        <f>10776246+80183</f>
        <v>10856429</v>
      </c>
      <c r="K10" s="9">
        <f>4676690+29162</f>
        <v>4705852</v>
      </c>
      <c r="L10" s="9">
        <f>11364682+92732</f>
        <v>11457414</v>
      </c>
      <c r="M10" s="9">
        <f>5121776+46372</f>
        <v>5168148</v>
      </c>
    </row>
    <row r="11" spans="1:13" s="7" customFormat="1" x14ac:dyDescent="0.2">
      <c r="A11" s="8" t="s">
        <v>17</v>
      </c>
      <c r="B11" s="9">
        <v>3047350</v>
      </c>
      <c r="C11" s="9">
        <v>2222639</v>
      </c>
      <c r="D11" s="9">
        <v>322861</v>
      </c>
      <c r="E11" s="9">
        <v>306296</v>
      </c>
      <c r="F11" s="9">
        <v>648284</v>
      </c>
      <c r="G11" s="9">
        <v>489603</v>
      </c>
      <c r="H11" s="9">
        <v>116836</v>
      </c>
      <c r="I11" s="9">
        <v>58224</v>
      </c>
      <c r="J11" s="9">
        <v>1218841</v>
      </c>
      <c r="K11" s="9">
        <v>820502</v>
      </c>
      <c r="L11" s="9">
        <v>543429</v>
      </c>
      <c r="M11" s="9">
        <v>326057</v>
      </c>
    </row>
    <row r="12" spans="1:13" s="7" customFormat="1" x14ac:dyDescent="0.2">
      <c r="A12" s="8" t="s">
        <v>18</v>
      </c>
      <c r="B12" s="9">
        <v>16238515</v>
      </c>
      <c r="C12" s="9">
        <v>12134862</v>
      </c>
      <c r="D12" s="9">
        <v>458975</v>
      </c>
      <c r="E12" s="9">
        <v>435420</v>
      </c>
      <c r="F12" s="9">
        <v>7540326</v>
      </c>
      <c r="G12" s="9">
        <v>5974191</v>
      </c>
      <c r="H12" s="9">
        <v>1203470</v>
      </c>
      <c r="I12" s="9">
        <v>753181</v>
      </c>
      <c r="J12" s="9">
        <v>3058607</v>
      </c>
      <c r="K12" s="9">
        <v>1811753</v>
      </c>
      <c r="L12" s="9">
        <v>2256242</v>
      </c>
      <c r="M12" s="9">
        <v>1592482</v>
      </c>
    </row>
    <row r="13" spans="1:13" s="7" customFormat="1" x14ac:dyDescent="0.2">
      <c r="A13" s="8" t="s">
        <v>19</v>
      </c>
      <c r="B13" s="9">
        <v>683167</v>
      </c>
      <c r="C13" s="9">
        <v>542080</v>
      </c>
      <c r="D13" s="9">
        <v>29013</v>
      </c>
      <c r="E13" s="9">
        <v>28813</v>
      </c>
      <c r="F13" s="9">
        <v>149674</v>
      </c>
      <c r="G13" s="9">
        <v>132444</v>
      </c>
      <c r="H13" s="9">
        <v>102621</v>
      </c>
      <c r="I13" s="9">
        <v>79795</v>
      </c>
      <c r="J13" s="9">
        <v>100595</v>
      </c>
      <c r="K13" s="9">
        <v>54922</v>
      </c>
      <c r="L13" s="9">
        <v>86979</v>
      </c>
      <c r="M13" s="9">
        <v>42333</v>
      </c>
    </row>
    <row r="14" spans="1:13" s="7" customFormat="1" x14ac:dyDescent="0.2">
      <c r="A14" s="8" t="s">
        <v>20</v>
      </c>
      <c r="B14" s="9">
        <v>2559774</v>
      </c>
      <c r="C14" s="9">
        <v>1324039</v>
      </c>
      <c r="D14" s="9">
        <v>20699</v>
      </c>
      <c r="E14" s="9">
        <v>14128</v>
      </c>
      <c r="F14" s="9">
        <v>473591</v>
      </c>
      <c r="G14" s="9">
        <v>311190</v>
      </c>
      <c r="H14" s="9">
        <v>365185</v>
      </c>
      <c r="I14" s="9">
        <v>321408</v>
      </c>
      <c r="J14" s="9">
        <v>839530</v>
      </c>
      <c r="K14" s="9">
        <v>413628</v>
      </c>
      <c r="L14" s="9">
        <v>315728</v>
      </c>
      <c r="M14" s="9">
        <v>112669</v>
      </c>
    </row>
    <row r="15" spans="1:13" s="7" customFormat="1" x14ac:dyDescent="0.2">
      <c r="A15" s="8" t="s">
        <v>21</v>
      </c>
      <c r="B15" s="9">
        <v>279563</v>
      </c>
      <c r="C15" s="9">
        <v>147820</v>
      </c>
      <c r="D15" s="9">
        <v>204</v>
      </c>
      <c r="E15" s="10">
        <v>0</v>
      </c>
      <c r="F15" s="9">
        <v>55547</v>
      </c>
      <c r="G15" s="9">
        <v>41228</v>
      </c>
      <c r="H15" s="9">
        <v>5068</v>
      </c>
      <c r="I15" s="9">
        <v>2056</v>
      </c>
      <c r="J15" s="9">
        <v>146368</v>
      </c>
      <c r="K15" s="9">
        <v>68016</v>
      </c>
      <c r="L15" s="9">
        <v>56034</v>
      </c>
      <c r="M15" s="9">
        <v>25335</v>
      </c>
    </row>
    <row r="16" spans="1:13" s="7" customFormat="1" x14ac:dyDescent="0.2">
      <c r="A16" s="8" t="s">
        <v>22</v>
      </c>
      <c r="B16" s="9">
        <v>480021</v>
      </c>
      <c r="C16" s="9">
        <v>317683</v>
      </c>
      <c r="D16" s="9">
        <v>18787</v>
      </c>
      <c r="E16" s="9">
        <v>12022</v>
      </c>
      <c r="F16" s="9">
        <v>79874</v>
      </c>
      <c r="G16" s="9">
        <v>71369</v>
      </c>
      <c r="H16" s="9">
        <v>22355</v>
      </c>
      <c r="I16" s="9">
        <v>19867</v>
      </c>
      <c r="J16" s="9">
        <v>241858</v>
      </c>
      <c r="K16" s="9">
        <v>143393</v>
      </c>
      <c r="L16" s="9">
        <v>60862</v>
      </c>
      <c r="M16" s="9">
        <v>24977</v>
      </c>
    </row>
    <row r="17" spans="1:13" s="7" customFormat="1" x14ac:dyDescent="0.2">
      <c r="A17" s="8" t="s">
        <v>23</v>
      </c>
      <c r="B17" s="9">
        <v>2051326</v>
      </c>
      <c r="C17" s="9">
        <v>1204900</v>
      </c>
      <c r="D17" s="9">
        <v>2959</v>
      </c>
      <c r="E17" s="9">
        <v>2959</v>
      </c>
      <c r="F17" s="9">
        <v>282315</v>
      </c>
      <c r="G17" s="9">
        <v>231181</v>
      </c>
      <c r="H17" s="9">
        <v>144767</v>
      </c>
      <c r="I17" s="9">
        <v>78892</v>
      </c>
      <c r="J17" s="9">
        <v>915182</v>
      </c>
      <c r="K17" s="9">
        <v>436285</v>
      </c>
      <c r="L17" s="9">
        <v>347719</v>
      </c>
      <c r="M17" s="9">
        <v>146444</v>
      </c>
    </row>
    <row r="18" spans="1:13" s="7" customFormat="1" x14ac:dyDescent="0.2">
      <c r="A18" s="8" t="s">
        <v>24</v>
      </c>
      <c r="B18" s="9">
        <v>5355172</v>
      </c>
      <c r="C18" s="9">
        <v>3785657</v>
      </c>
      <c r="D18" s="9">
        <v>172276</v>
      </c>
      <c r="E18" s="9">
        <v>119847</v>
      </c>
      <c r="F18" s="9">
        <v>1618198</v>
      </c>
      <c r="G18" s="9">
        <v>1227574</v>
      </c>
      <c r="H18" s="9">
        <v>958416</v>
      </c>
      <c r="I18" s="9">
        <v>803600</v>
      </c>
      <c r="J18" s="9">
        <v>1447317</v>
      </c>
      <c r="K18" s="9">
        <v>760138</v>
      </c>
      <c r="L18" s="9">
        <v>684084</v>
      </c>
      <c r="M18" s="9">
        <v>300606</v>
      </c>
    </row>
    <row r="19" spans="1:13" s="7" customFormat="1" x14ac:dyDescent="0.2">
      <c r="A19" s="8" t="s">
        <v>25</v>
      </c>
      <c r="B19" s="9">
        <v>841467</v>
      </c>
      <c r="C19" s="9">
        <v>532248</v>
      </c>
      <c r="D19" s="10">
        <v>0</v>
      </c>
      <c r="E19" s="10">
        <v>0</v>
      </c>
      <c r="F19" s="9">
        <v>77305</v>
      </c>
      <c r="G19" s="9">
        <v>64327</v>
      </c>
      <c r="H19" s="9">
        <v>54156</v>
      </c>
      <c r="I19" s="9">
        <v>19018</v>
      </c>
      <c r="J19" s="9">
        <v>315052</v>
      </c>
      <c r="K19" s="9">
        <v>208005</v>
      </c>
      <c r="L19" s="9">
        <v>194364</v>
      </c>
      <c r="M19" s="9">
        <v>117264</v>
      </c>
    </row>
    <row r="20" spans="1:13" s="7" customFormat="1" x14ac:dyDescent="0.2">
      <c r="A20" s="8" t="s">
        <v>26</v>
      </c>
      <c r="B20" s="9">
        <v>3010737</v>
      </c>
      <c r="C20" s="9">
        <v>2145826</v>
      </c>
      <c r="D20" s="9">
        <v>982</v>
      </c>
      <c r="E20" s="9">
        <v>538</v>
      </c>
      <c r="F20" s="9">
        <v>625706</v>
      </c>
      <c r="G20" s="9">
        <v>523814</v>
      </c>
      <c r="H20" s="9">
        <v>158074</v>
      </c>
      <c r="I20" s="9">
        <v>73359</v>
      </c>
      <c r="J20" s="9">
        <v>1092153</v>
      </c>
      <c r="K20" s="9">
        <v>675492</v>
      </c>
      <c r="L20" s="9">
        <v>228778</v>
      </c>
      <c r="M20" s="9">
        <v>143129</v>
      </c>
    </row>
    <row r="21" spans="1:13" s="7" customFormat="1" x14ac:dyDescent="0.2">
      <c r="A21" s="8" t="s">
        <v>27</v>
      </c>
      <c r="B21" s="9">
        <v>77272</v>
      </c>
      <c r="C21" s="9">
        <v>57227</v>
      </c>
      <c r="D21" s="9">
        <v>2229</v>
      </c>
      <c r="E21" s="9">
        <v>2006</v>
      </c>
      <c r="F21" s="9">
        <v>5593</v>
      </c>
      <c r="G21" s="9">
        <v>1300</v>
      </c>
      <c r="H21" s="9">
        <v>20941</v>
      </c>
      <c r="I21" s="9">
        <v>13688</v>
      </c>
      <c r="J21" s="9">
        <v>31836</v>
      </c>
      <c r="K21" s="9">
        <v>23185</v>
      </c>
      <c r="L21" s="9">
        <v>9341</v>
      </c>
      <c r="M21" s="9">
        <v>2578</v>
      </c>
    </row>
    <row r="22" spans="1:13" s="7" customFormat="1" x14ac:dyDescent="0.2">
      <c r="A22" s="8" t="s">
        <v>28</v>
      </c>
      <c r="B22" s="9">
        <v>1834522</v>
      </c>
      <c r="C22" s="9">
        <v>1401285</v>
      </c>
      <c r="D22" s="9">
        <v>4225</v>
      </c>
      <c r="E22" s="9">
        <v>2133</v>
      </c>
      <c r="F22" s="9">
        <v>530569</v>
      </c>
      <c r="G22" s="9">
        <v>463639</v>
      </c>
      <c r="H22" s="9">
        <v>476187</v>
      </c>
      <c r="I22" s="9">
        <v>429665</v>
      </c>
      <c r="J22" s="9">
        <v>352832</v>
      </c>
      <c r="K22" s="9">
        <v>184503</v>
      </c>
      <c r="L22" s="9">
        <v>204640</v>
      </c>
      <c r="M22" s="9">
        <v>106893</v>
      </c>
    </row>
    <row r="23" spans="1:13" s="7" customFormat="1" x14ac:dyDescent="0.2">
      <c r="A23" s="8" t="s">
        <v>29</v>
      </c>
      <c r="B23" s="9">
        <v>312887</v>
      </c>
      <c r="C23" s="9">
        <v>252812</v>
      </c>
      <c r="D23" s="9">
        <v>722</v>
      </c>
      <c r="E23" s="9">
        <v>716</v>
      </c>
      <c r="F23" s="9">
        <v>4470</v>
      </c>
      <c r="G23" s="9">
        <v>3425</v>
      </c>
      <c r="H23" s="9">
        <v>74307</v>
      </c>
      <c r="I23" s="9">
        <v>52585</v>
      </c>
      <c r="J23" s="9">
        <v>64595</v>
      </c>
      <c r="K23" s="9">
        <v>44539</v>
      </c>
      <c r="L23" s="9">
        <v>79352</v>
      </c>
      <c r="M23" s="9">
        <v>49511</v>
      </c>
    </row>
    <row r="24" spans="1:13" s="7" customFormat="1" x14ac:dyDescent="0.2">
      <c r="A24" s="8" t="s">
        <v>30</v>
      </c>
      <c r="B24" s="9">
        <v>1568889</v>
      </c>
      <c r="C24" s="9">
        <v>1390175</v>
      </c>
      <c r="D24" s="9">
        <v>3887</v>
      </c>
      <c r="E24" s="9">
        <v>3737</v>
      </c>
      <c r="F24" s="9">
        <v>164795</v>
      </c>
      <c r="G24" s="9">
        <v>140774</v>
      </c>
      <c r="H24" s="9">
        <v>115205</v>
      </c>
      <c r="I24" s="9">
        <v>90956</v>
      </c>
      <c r="J24" s="9">
        <v>343937</v>
      </c>
      <c r="K24" s="9">
        <v>238270</v>
      </c>
      <c r="L24" s="9">
        <v>172602</v>
      </c>
      <c r="M24" s="9">
        <v>114578</v>
      </c>
    </row>
    <row r="25" spans="1:13" s="7" customFormat="1" x14ac:dyDescent="0.2">
      <c r="A25" s="8" t="s">
        <v>31</v>
      </c>
      <c r="B25" s="9">
        <v>999779</v>
      </c>
      <c r="C25" s="9">
        <v>488295</v>
      </c>
      <c r="D25" s="10">
        <v>0</v>
      </c>
      <c r="E25" s="10">
        <v>0</v>
      </c>
      <c r="F25" s="9">
        <v>214802</v>
      </c>
      <c r="G25" s="9">
        <v>116889</v>
      </c>
      <c r="H25" s="9">
        <v>40804</v>
      </c>
      <c r="I25" s="9">
        <v>16191</v>
      </c>
      <c r="J25" s="9">
        <v>564966</v>
      </c>
      <c r="K25" s="9">
        <v>204608</v>
      </c>
      <c r="L25" s="9">
        <v>77350</v>
      </c>
      <c r="M25" s="9">
        <v>40053</v>
      </c>
    </row>
    <row r="26" spans="1:13" s="7" customFormat="1" x14ac:dyDescent="0.2">
      <c r="A26" s="8" t="s">
        <v>32</v>
      </c>
      <c r="B26" s="9">
        <v>692198</v>
      </c>
      <c r="C26" s="9">
        <v>423564</v>
      </c>
      <c r="D26" s="9">
        <v>10927</v>
      </c>
      <c r="E26" s="9">
        <v>9541</v>
      </c>
      <c r="F26" s="9">
        <v>333677</v>
      </c>
      <c r="G26" s="9">
        <v>242868</v>
      </c>
      <c r="H26" s="9">
        <v>65377</v>
      </c>
      <c r="I26" s="9">
        <v>21191</v>
      </c>
      <c r="J26" s="9">
        <v>207884</v>
      </c>
      <c r="K26" s="9">
        <v>99462</v>
      </c>
      <c r="L26" s="9">
        <v>71647</v>
      </c>
      <c r="M26" s="9">
        <v>44947</v>
      </c>
    </row>
    <row r="27" spans="1:13" s="7" customFormat="1" x14ac:dyDescent="0.2">
      <c r="A27" s="8" t="s">
        <v>33</v>
      </c>
      <c r="B27" s="9">
        <v>800966</v>
      </c>
      <c r="C27" s="9">
        <v>527433</v>
      </c>
      <c r="D27" s="9">
        <v>3518</v>
      </c>
      <c r="E27" s="9">
        <v>3145</v>
      </c>
      <c r="F27" s="9">
        <v>74685</v>
      </c>
      <c r="G27" s="9">
        <v>36662</v>
      </c>
      <c r="H27" s="9">
        <v>47318</v>
      </c>
      <c r="I27" s="9">
        <v>38005</v>
      </c>
      <c r="J27" s="9">
        <v>433797</v>
      </c>
      <c r="K27" s="9">
        <v>266785</v>
      </c>
      <c r="L27" s="9">
        <v>182872</v>
      </c>
      <c r="M27" s="9">
        <v>68794</v>
      </c>
    </row>
    <row r="28" spans="1:13" s="7" customFormat="1" x14ac:dyDescent="0.2">
      <c r="A28" s="8" t="s">
        <v>34</v>
      </c>
      <c r="B28" s="9">
        <v>25946353</v>
      </c>
      <c r="C28" s="9">
        <v>17918288</v>
      </c>
      <c r="D28" s="9">
        <v>1062720</v>
      </c>
      <c r="E28" s="9">
        <v>634031</v>
      </c>
      <c r="F28" s="9">
        <v>12678792</v>
      </c>
      <c r="G28" s="9">
        <v>9730506</v>
      </c>
      <c r="H28" s="9">
        <v>1199888</v>
      </c>
      <c r="I28" s="9">
        <v>725511</v>
      </c>
      <c r="J28" s="9">
        <v>5787707</v>
      </c>
      <c r="K28" s="9">
        <v>2919915</v>
      </c>
      <c r="L28" s="9">
        <v>3751892</v>
      </c>
      <c r="M28" s="9">
        <v>2268280</v>
      </c>
    </row>
    <row r="29" spans="1:13" s="7" customFormat="1" x14ac:dyDescent="0.2">
      <c r="A29" s="8" t="s">
        <v>35</v>
      </c>
      <c r="B29" s="9">
        <v>1505134</v>
      </c>
      <c r="C29" s="9">
        <v>1019707</v>
      </c>
      <c r="D29" s="9">
        <v>3800</v>
      </c>
      <c r="E29" s="9">
        <v>3582</v>
      </c>
      <c r="F29" s="9">
        <v>219152</v>
      </c>
      <c r="G29" s="9">
        <v>170292</v>
      </c>
      <c r="H29" s="9">
        <v>24388</v>
      </c>
      <c r="I29" s="9">
        <v>13953</v>
      </c>
      <c r="J29" s="9">
        <v>754051</v>
      </c>
      <c r="K29" s="9">
        <v>419783</v>
      </c>
      <c r="L29" s="9">
        <v>318464</v>
      </c>
      <c r="M29" s="9">
        <v>207467</v>
      </c>
    </row>
    <row r="30" spans="1:13" s="7" customFormat="1" x14ac:dyDescent="0.2">
      <c r="A30" s="8" t="s">
        <v>36</v>
      </c>
      <c r="B30" s="9">
        <v>5070978</v>
      </c>
      <c r="C30" s="9">
        <v>3323661</v>
      </c>
      <c r="D30" s="9">
        <v>40570</v>
      </c>
      <c r="E30" s="9">
        <v>34534</v>
      </c>
      <c r="F30" s="9">
        <v>862815</v>
      </c>
      <c r="G30" s="9">
        <v>619200</v>
      </c>
      <c r="H30" s="9">
        <v>436831</v>
      </c>
      <c r="I30" s="9">
        <v>296221</v>
      </c>
      <c r="J30" s="9">
        <v>2740243</v>
      </c>
      <c r="K30" s="9">
        <v>1547050</v>
      </c>
      <c r="L30" s="9">
        <v>480999</v>
      </c>
      <c r="M30" s="9">
        <v>262264</v>
      </c>
    </row>
    <row r="31" spans="1:13" s="7" customFormat="1" x14ac:dyDescent="0.2">
      <c r="A31" s="8" t="s">
        <v>37</v>
      </c>
      <c r="B31" s="9">
        <v>2765968</v>
      </c>
      <c r="C31" s="9">
        <v>2133426</v>
      </c>
      <c r="D31" s="9">
        <v>29429</v>
      </c>
      <c r="E31" s="9">
        <v>20510</v>
      </c>
      <c r="F31" s="9">
        <v>649714</v>
      </c>
      <c r="G31" s="9">
        <v>529299</v>
      </c>
      <c r="H31" s="9">
        <v>235604</v>
      </c>
      <c r="I31" s="9">
        <v>175498</v>
      </c>
      <c r="J31" s="9">
        <v>875700</v>
      </c>
      <c r="K31" s="9">
        <v>544832</v>
      </c>
      <c r="L31" s="9">
        <v>452141</v>
      </c>
      <c r="M31" s="9">
        <v>296882</v>
      </c>
    </row>
  </sheetData>
  <mergeCells count="18">
    <mergeCell ref="H6:I6"/>
    <mergeCell ref="J5:K5"/>
    <mergeCell ref="J6:K6"/>
    <mergeCell ref="L5:M5"/>
    <mergeCell ref="L6:M6"/>
    <mergeCell ref="A3:A7"/>
    <mergeCell ref="A1:I1"/>
    <mergeCell ref="B3:M3"/>
    <mergeCell ref="B4:C4"/>
    <mergeCell ref="B5:C5"/>
    <mergeCell ref="B6:B7"/>
    <mergeCell ref="C6:C7"/>
    <mergeCell ref="D4:M4"/>
    <mergeCell ref="D5:E5"/>
    <mergeCell ref="D6:E6"/>
    <mergeCell ref="F5:G5"/>
    <mergeCell ref="F6:G6"/>
    <mergeCell ref="H5:I5"/>
  </mergeCells>
  <pageMargins left="0.75" right="0.75" top="1" bottom="1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sqref="A1:I1"/>
    </sheetView>
  </sheetViews>
  <sheetFormatPr defaultColWidth="19.28515625" defaultRowHeight="12.75" x14ac:dyDescent="0.2"/>
  <cols>
    <col min="1" max="1" width="57.140625" customWidth="1"/>
  </cols>
  <sheetData>
    <row r="1" spans="1:13" ht="36" customHeight="1" x14ac:dyDescent="0.2">
      <c r="A1" s="13" t="s">
        <v>40</v>
      </c>
      <c r="B1" s="14"/>
      <c r="C1" s="14"/>
      <c r="D1" s="14"/>
      <c r="E1" s="14"/>
      <c r="F1" s="14"/>
      <c r="G1" s="14"/>
      <c r="H1" s="14"/>
      <c r="I1" s="14"/>
    </row>
    <row r="2" spans="1:13" ht="18" x14ac:dyDescent="0.2">
      <c r="A2" s="2"/>
      <c r="B2" s="2"/>
      <c r="C2" s="2"/>
      <c r="D2" s="2"/>
      <c r="E2" s="2"/>
      <c r="F2" s="2"/>
      <c r="G2" s="2"/>
      <c r="H2" s="2"/>
      <c r="I2" s="3" t="s">
        <v>11</v>
      </c>
      <c r="M2" s="4" t="s">
        <v>13</v>
      </c>
    </row>
    <row r="3" spans="1:13" ht="12.75" customHeight="1" x14ac:dyDescent="0.2">
      <c r="A3" s="12"/>
      <c r="B3" s="12" t="s">
        <v>0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 ht="12.75" customHeight="1" x14ac:dyDescent="0.2">
      <c r="A4" s="12"/>
      <c r="B4" s="12" t="s">
        <v>1</v>
      </c>
      <c r="C4" s="12"/>
      <c r="D4" s="12" t="s">
        <v>5</v>
      </c>
      <c r="E4" s="12"/>
      <c r="F4" s="12"/>
      <c r="G4" s="12"/>
      <c r="H4" s="12"/>
      <c r="I4" s="12"/>
      <c r="J4" s="12"/>
      <c r="K4" s="12"/>
      <c r="L4" s="12"/>
      <c r="M4" s="12"/>
    </row>
    <row r="5" spans="1:13" ht="12.75" customHeight="1" x14ac:dyDescent="0.2">
      <c r="A5" s="12"/>
      <c r="B5" s="12" t="s">
        <v>2</v>
      </c>
      <c r="C5" s="12"/>
      <c r="D5" s="12" t="s">
        <v>6</v>
      </c>
      <c r="E5" s="12"/>
      <c r="F5" s="12" t="s">
        <v>7</v>
      </c>
      <c r="G5" s="12"/>
      <c r="H5" s="12" t="s">
        <v>8</v>
      </c>
      <c r="I5" s="12"/>
      <c r="J5" s="12" t="s">
        <v>9</v>
      </c>
      <c r="K5" s="12"/>
      <c r="L5" s="12" t="s">
        <v>10</v>
      </c>
      <c r="M5" s="12"/>
    </row>
    <row r="6" spans="1:13" ht="12.75" customHeight="1" x14ac:dyDescent="0.2">
      <c r="A6" s="12"/>
      <c r="B6" s="12" t="s">
        <v>3</v>
      </c>
      <c r="C6" s="12" t="s">
        <v>4</v>
      </c>
      <c r="D6" s="12" t="s">
        <v>2</v>
      </c>
      <c r="E6" s="12"/>
      <c r="F6" s="12" t="s">
        <v>2</v>
      </c>
      <c r="G6" s="12"/>
      <c r="H6" s="12" t="s">
        <v>2</v>
      </c>
      <c r="I6" s="12"/>
      <c r="J6" s="12" t="s">
        <v>2</v>
      </c>
      <c r="K6" s="12"/>
      <c r="L6" s="12" t="s">
        <v>2</v>
      </c>
      <c r="M6" s="12"/>
    </row>
    <row r="7" spans="1:13" ht="38.25" x14ac:dyDescent="0.2">
      <c r="A7" s="12"/>
      <c r="B7" s="12"/>
      <c r="C7" s="12"/>
      <c r="D7" s="1" t="s">
        <v>3</v>
      </c>
      <c r="E7" s="1" t="s">
        <v>4</v>
      </c>
      <c r="F7" s="1" t="s">
        <v>3</v>
      </c>
      <c r="G7" s="1" t="s">
        <v>4</v>
      </c>
      <c r="H7" s="1" t="s">
        <v>3</v>
      </c>
      <c r="I7" s="1" t="s">
        <v>4</v>
      </c>
      <c r="J7" s="1" t="s">
        <v>3</v>
      </c>
      <c r="K7" s="1" t="s">
        <v>4</v>
      </c>
      <c r="L7" s="1" t="s">
        <v>3</v>
      </c>
      <c r="M7" s="1" t="s">
        <v>4</v>
      </c>
    </row>
    <row r="8" spans="1:13" x14ac:dyDescent="0.2">
      <c r="A8" s="1" t="s">
        <v>12</v>
      </c>
      <c r="B8" s="1">
        <v>1</v>
      </c>
      <c r="C8" s="1">
        <v>2</v>
      </c>
      <c r="D8" s="1">
        <v>3</v>
      </c>
      <c r="E8" s="1">
        <v>4</v>
      </c>
      <c r="F8" s="1">
        <v>5</v>
      </c>
      <c r="G8" s="1">
        <v>6</v>
      </c>
      <c r="H8" s="1">
        <v>7</v>
      </c>
      <c r="I8" s="1">
        <v>8</v>
      </c>
      <c r="J8" s="1">
        <v>9</v>
      </c>
      <c r="K8" s="1">
        <v>10</v>
      </c>
      <c r="L8" s="1">
        <v>11</v>
      </c>
      <c r="M8" s="1">
        <v>12</v>
      </c>
    </row>
    <row r="9" spans="1:13" ht="25.5" x14ac:dyDescent="0.2">
      <c r="A9" s="5" t="s">
        <v>15</v>
      </c>
      <c r="B9" s="6">
        <v>64617600</v>
      </c>
      <c r="C9" s="6">
        <v>45375673</v>
      </c>
      <c r="D9" s="6">
        <v>2319414</v>
      </c>
      <c r="E9" s="6">
        <v>1945495</v>
      </c>
      <c r="F9" s="6">
        <v>22565895</v>
      </c>
      <c r="G9" s="6">
        <v>16633195</v>
      </c>
      <c r="H9" s="6">
        <v>4545237</v>
      </c>
      <c r="I9" s="6">
        <v>3350655</v>
      </c>
      <c r="J9" s="6">
        <v>12888309</v>
      </c>
      <c r="K9" s="6">
        <v>6913313</v>
      </c>
      <c r="L9" s="6">
        <v>11928682</v>
      </c>
      <c r="M9" s="6">
        <v>6725175</v>
      </c>
    </row>
    <row r="10" spans="1:13" s="7" customFormat="1" x14ac:dyDescent="0.2">
      <c r="A10" s="8" t="s">
        <v>16</v>
      </c>
      <c r="B10" s="9">
        <v>32487923</v>
      </c>
      <c r="C10" s="9">
        <v>22299102</v>
      </c>
      <c r="D10" s="9">
        <v>1318051</v>
      </c>
      <c r="E10" s="9">
        <v>1094698</v>
      </c>
      <c r="F10" s="9">
        <v>11896897</v>
      </c>
      <c r="G10" s="9">
        <v>8906771</v>
      </c>
      <c r="H10" s="9">
        <v>1664015</v>
      </c>
      <c r="I10" s="9">
        <v>1055413</v>
      </c>
      <c r="J10" s="9">
        <v>5373205</v>
      </c>
      <c r="K10" s="9">
        <v>2517400</v>
      </c>
      <c r="L10" s="9">
        <v>6530804</v>
      </c>
      <c r="M10" s="9">
        <v>3328876</v>
      </c>
    </row>
    <row r="11" spans="1:13" s="7" customFormat="1" x14ac:dyDescent="0.2">
      <c r="A11" s="8" t="s">
        <v>17</v>
      </c>
      <c r="B11" s="9">
        <v>1713397</v>
      </c>
      <c r="C11" s="9">
        <v>1375538</v>
      </c>
      <c r="D11" s="9">
        <v>277833</v>
      </c>
      <c r="E11" s="9">
        <v>261330</v>
      </c>
      <c r="F11" s="9">
        <v>369764</v>
      </c>
      <c r="G11" s="9">
        <v>303097</v>
      </c>
      <c r="H11" s="9">
        <v>41590</v>
      </c>
      <c r="I11" s="9">
        <v>24864</v>
      </c>
      <c r="J11" s="9">
        <v>679531</v>
      </c>
      <c r="K11" s="9">
        <v>519195</v>
      </c>
      <c r="L11" s="9">
        <v>249043</v>
      </c>
      <c r="M11" s="9">
        <v>181191</v>
      </c>
    </row>
    <row r="12" spans="1:13" s="7" customFormat="1" x14ac:dyDescent="0.2">
      <c r="A12" s="8" t="s">
        <v>18</v>
      </c>
      <c r="B12" s="9">
        <v>6312459</v>
      </c>
      <c r="C12" s="9">
        <v>4319703</v>
      </c>
      <c r="D12" s="9">
        <v>309028</v>
      </c>
      <c r="E12" s="9">
        <v>293033</v>
      </c>
      <c r="F12" s="9">
        <v>2515032</v>
      </c>
      <c r="G12" s="9">
        <v>1605043</v>
      </c>
      <c r="H12" s="9">
        <v>448588</v>
      </c>
      <c r="I12" s="9">
        <v>345509</v>
      </c>
      <c r="J12" s="9">
        <v>847510</v>
      </c>
      <c r="K12" s="9">
        <v>361477</v>
      </c>
      <c r="L12" s="9">
        <v>1253872</v>
      </c>
      <c r="M12" s="9">
        <v>853424</v>
      </c>
    </row>
    <row r="13" spans="1:13" s="7" customFormat="1" x14ac:dyDescent="0.2">
      <c r="A13" s="8" t="s">
        <v>19</v>
      </c>
      <c r="B13" s="9">
        <v>300876</v>
      </c>
      <c r="C13" s="9">
        <v>216099</v>
      </c>
      <c r="D13" s="9">
        <v>29013</v>
      </c>
      <c r="E13" s="9">
        <v>28813</v>
      </c>
      <c r="F13" s="9">
        <v>76649</v>
      </c>
      <c r="G13" s="9">
        <v>71032</v>
      </c>
      <c r="H13" s="9">
        <v>16534</v>
      </c>
      <c r="I13" s="9">
        <v>7285</v>
      </c>
      <c r="J13" s="9">
        <v>59263</v>
      </c>
      <c r="K13" s="9">
        <v>34720</v>
      </c>
      <c r="L13" s="9">
        <v>64197</v>
      </c>
      <c r="M13" s="9">
        <v>30062</v>
      </c>
    </row>
    <row r="14" spans="1:13" s="7" customFormat="1" x14ac:dyDescent="0.2">
      <c r="A14" s="8" t="s">
        <v>20</v>
      </c>
      <c r="B14" s="9">
        <v>1671656</v>
      </c>
      <c r="C14" s="9">
        <v>838612</v>
      </c>
      <c r="D14" s="9">
        <v>10983</v>
      </c>
      <c r="E14" s="9">
        <v>7062</v>
      </c>
      <c r="F14" s="9">
        <v>274308</v>
      </c>
      <c r="G14" s="9">
        <v>159924</v>
      </c>
      <c r="H14" s="9">
        <v>294036</v>
      </c>
      <c r="I14" s="9">
        <v>273174</v>
      </c>
      <c r="J14" s="9">
        <v>433040</v>
      </c>
      <c r="K14" s="9">
        <v>233806</v>
      </c>
      <c r="L14" s="9">
        <v>164469</v>
      </c>
      <c r="M14" s="9">
        <v>69551</v>
      </c>
    </row>
    <row r="15" spans="1:13" s="7" customFormat="1" x14ac:dyDescent="0.2">
      <c r="A15" s="8" t="s">
        <v>21</v>
      </c>
      <c r="B15" s="9">
        <v>114755</v>
      </c>
      <c r="C15" s="9">
        <v>74336</v>
      </c>
      <c r="D15" s="9">
        <v>204</v>
      </c>
      <c r="E15" s="10" t="s">
        <v>14</v>
      </c>
      <c r="F15" s="9">
        <v>45832</v>
      </c>
      <c r="G15" s="9">
        <v>36222</v>
      </c>
      <c r="H15" s="9">
        <v>3059</v>
      </c>
      <c r="I15" s="9">
        <v>1843</v>
      </c>
      <c r="J15" s="9">
        <v>44954</v>
      </c>
      <c r="K15" s="9">
        <v>20385</v>
      </c>
      <c r="L15" s="9">
        <v>13943</v>
      </c>
      <c r="M15" s="9">
        <v>5005</v>
      </c>
    </row>
    <row r="16" spans="1:13" s="7" customFormat="1" x14ac:dyDescent="0.2">
      <c r="A16" s="8" t="s">
        <v>22</v>
      </c>
      <c r="B16" s="9">
        <v>103398</v>
      </c>
      <c r="C16" s="9">
        <v>61009</v>
      </c>
      <c r="D16" s="10" t="s">
        <v>14</v>
      </c>
      <c r="E16" s="10" t="s">
        <v>14</v>
      </c>
      <c r="F16" s="9">
        <v>1322</v>
      </c>
      <c r="G16" s="9">
        <v>679</v>
      </c>
      <c r="H16" s="9">
        <v>14851</v>
      </c>
      <c r="I16" s="9">
        <v>14118</v>
      </c>
      <c r="J16" s="9">
        <v>28494</v>
      </c>
      <c r="K16" s="9">
        <v>16502</v>
      </c>
      <c r="L16" s="9">
        <v>35549</v>
      </c>
      <c r="M16" s="9">
        <v>14385</v>
      </c>
    </row>
    <row r="17" spans="1:13" s="7" customFormat="1" x14ac:dyDescent="0.2">
      <c r="A17" s="8" t="s">
        <v>23</v>
      </c>
      <c r="B17" s="9">
        <v>595380</v>
      </c>
      <c r="C17" s="9">
        <v>396540</v>
      </c>
      <c r="D17" s="10" t="s">
        <v>14</v>
      </c>
      <c r="E17" s="10" t="s">
        <v>14</v>
      </c>
      <c r="F17" s="9">
        <v>108245</v>
      </c>
      <c r="G17" s="9">
        <v>94431</v>
      </c>
      <c r="H17" s="9">
        <v>79202</v>
      </c>
      <c r="I17" s="9">
        <v>43252</v>
      </c>
      <c r="J17" s="9">
        <v>163270</v>
      </c>
      <c r="K17" s="9">
        <v>98448</v>
      </c>
      <c r="L17" s="9">
        <v>220976</v>
      </c>
      <c r="M17" s="9">
        <v>93525</v>
      </c>
    </row>
    <row r="18" spans="1:13" s="7" customFormat="1" x14ac:dyDescent="0.2">
      <c r="A18" s="8" t="s">
        <v>24</v>
      </c>
      <c r="B18" s="9">
        <v>4488583</v>
      </c>
      <c r="C18" s="9">
        <v>3326899</v>
      </c>
      <c r="D18" s="9">
        <v>158662</v>
      </c>
      <c r="E18" s="9">
        <v>106488</v>
      </c>
      <c r="F18" s="9">
        <v>1461658</v>
      </c>
      <c r="G18" s="9">
        <v>1130981</v>
      </c>
      <c r="H18" s="9">
        <v>939438</v>
      </c>
      <c r="I18" s="9">
        <v>800460</v>
      </c>
      <c r="J18" s="9">
        <v>1174973</v>
      </c>
      <c r="K18" s="9">
        <v>701201</v>
      </c>
      <c r="L18" s="9">
        <v>456228</v>
      </c>
      <c r="M18" s="9">
        <v>214413</v>
      </c>
    </row>
    <row r="19" spans="1:13" s="7" customFormat="1" x14ac:dyDescent="0.2">
      <c r="A19" s="8" t="s">
        <v>25</v>
      </c>
      <c r="B19" s="9">
        <v>451553</v>
      </c>
      <c r="C19" s="9">
        <v>366092</v>
      </c>
      <c r="D19" s="10" t="s">
        <v>14</v>
      </c>
      <c r="E19" s="10" t="s">
        <v>14</v>
      </c>
      <c r="F19" s="9">
        <v>49477</v>
      </c>
      <c r="G19" s="9">
        <v>42636</v>
      </c>
      <c r="H19" s="9">
        <v>11748</v>
      </c>
      <c r="I19" s="9">
        <v>593</v>
      </c>
      <c r="J19" s="9">
        <v>253985</v>
      </c>
      <c r="K19" s="9">
        <v>192782</v>
      </c>
      <c r="L19" s="9">
        <v>87629</v>
      </c>
      <c r="M19" s="9">
        <v>67689</v>
      </c>
    </row>
    <row r="20" spans="1:13" s="7" customFormat="1" x14ac:dyDescent="0.2">
      <c r="A20" s="8" t="s">
        <v>26</v>
      </c>
      <c r="B20" s="9">
        <v>732740</v>
      </c>
      <c r="C20" s="9">
        <v>622114</v>
      </c>
      <c r="D20" s="9">
        <v>187</v>
      </c>
      <c r="E20" s="9">
        <v>60</v>
      </c>
      <c r="F20" s="9">
        <v>236201</v>
      </c>
      <c r="G20" s="9">
        <v>230564</v>
      </c>
      <c r="H20" s="9">
        <v>28113</v>
      </c>
      <c r="I20" s="9">
        <v>23268</v>
      </c>
      <c r="J20" s="9">
        <v>259810</v>
      </c>
      <c r="K20" s="9">
        <v>172249</v>
      </c>
      <c r="L20" s="9">
        <v>74547</v>
      </c>
      <c r="M20" s="9">
        <v>63768</v>
      </c>
    </row>
    <row r="21" spans="1:13" s="7" customFormat="1" x14ac:dyDescent="0.2">
      <c r="A21" s="8" t="s">
        <v>27</v>
      </c>
      <c r="B21" s="9">
        <v>77272</v>
      </c>
      <c r="C21" s="9">
        <v>57227</v>
      </c>
      <c r="D21" s="9">
        <v>2229</v>
      </c>
      <c r="E21" s="9">
        <v>2006</v>
      </c>
      <c r="F21" s="9">
        <v>5593</v>
      </c>
      <c r="G21" s="9">
        <v>1300</v>
      </c>
      <c r="H21" s="9">
        <v>20941</v>
      </c>
      <c r="I21" s="9">
        <v>13688</v>
      </c>
      <c r="J21" s="9">
        <v>31836</v>
      </c>
      <c r="K21" s="9">
        <v>23185</v>
      </c>
      <c r="L21" s="9">
        <v>9341</v>
      </c>
      <c r="M21" s="9">
        <v>2578</v>
      </c>
    </row>
    <row r="22" spans="1:13" s="7" customFormat="1" x14ac:dyDescent="0.2">
      <c r="A22" s="8" t="s">
        <v>28</v>
      </c>
      <c r="B22" s="9">
        <v>1410333</v>
      </c>
      <c r="C22" s="9">
        <v>1190746</v>
      </c>
      <c r="D22" s="9">
        <v>2063</v>
      </c>
      <c r="E22" s="9">
        <v>560</v>
      </c>
      <c r="F22" s="9">
        <v>476086</v>
      </c>
      <c r="G22" s="9">
        <v>435664</v>
      </c>
      <c r="H22" s="9">
        <v>429996</v>
      </c>
      <c r="I22" s="9">
        <v>402156</v>
      </c>
      <c r="J22" s="9">
        <v>208346</v>
      </c>
      <c r="K22" s="9">
        <v>124143</v>
      </c>
      <c r="L22" s="9">
        <v>78604</v>
      </c>
      <c r="M22" s="9">
        <v>56346</v>
      </c>
    </row>
    <row r="23" spans="1:13" s="7" customFormat="1" x14ac:dyDescent="0.2">
      <c r="A23" s="8" t="s">
        <v>29</v>
      </c>
      <c r="B23" s="9">
        <v>271239</v>
      </c>
      <c r="C23" s="9">
        <v>233839</v>
      </c>
      <c r="D23" s="9">
        <v>722</v>
      </c>
      <c r="E23" s="9">
        <v>716</v>
      </c>
      <c r="F23" s="9">
        <v>2596</v>
      </c>
      <c r="G23" s="9">
        <v>2034</v>
      </c>
      <c r="H23" s="9">
        <v>73125</v>
      </c>
      <c r="I23" s="9">
        <v>51966</v>
      </c>
      <c r="J23" s="9">
        <v>55193</v>
      </c>
      <c r="K23" s="9">
        <v>41443</v>
      </c>
      <c r="L23" s="9">
        <v>50162</v>
      </c>
      <c r="M23" s="9">
        <v>35644</v>
      </c>
    </row>
    <row r="24" spans="1:13" s="7" customFormat="1" x14ac:dyDescent="0.2">
      <c r="A24" s="8" t="s">
        <v>30</v>
      </c>
      <c r="B24" s="9">
        <v>1306650</v>
      </c>
      <c r="C24" s="9">
        <v>1217180</v>
      </c>
      <c r="D24" s="10" t="s">
        <v>14</v>
      </c>
      <c r="E24" s="10" t="s">
        <v>14</v>
      </c>
      <c r="F24" s="9">
        <v>134384</v>
      </c>
      <c r="G24" s="9">
        <v>116577</v>
      </c>
      <c r="H24" s="9">
        <v>60125</v>
      </c>
      <c r="I24" s="9">
        <v>55702</v>
      </c>
      <c r="J24" s="9">
        <v>235776</v>
      </c>
      <c r="K24" s="9">
        <v>164618</v>
      </c>
      <c r="L24" s="9">
        <v>123905</v>
      </c>
      <c r="M24" s="9">
        <v>96100</v>
      </c>
    </row>
    <row r="25" spans="1:13" s="7" customFormat="1" x14ac:dyDescent="0.2">
      <c r="A25" s="8" t="s">
        <v>31</v>
      </c>
      <c r="B25" s="9">
        <v>286230</v>
      </c>
      <c r="C25" s="9">
        <v>173871</v>
      </c>
      <c r="D25" s="10" t="s">
        <v>14</v>
      </c>
      <c r="E25" s="10" t="s">
        <v>14</v>
      </c>
      <c r="F25" s="9">
        <v>49368</v>
      </c>
      <c r="G25" s="9">
        <v>15722</v>
      </c>
      <c r="H25" s="9">
        <v>16123</v>
      </c>
      <c r="I25" s="9">
        <v>4536</v>
      </c>
      <c r="J25" s="9">
        <v>79912</v>
      </c>
      <c r="K25" s="9">
        <v>32990</v>
      </c>
      <c r="L25" s="9">
        <v>45649</v>
      </c>
      <c r="M25" s="9">
        <v>24356</v>
      </c>
    </row>
    <row r="26" spans="1:13" s="7" customFormat="1" x14ac:dyDescent="0.2">
      <c r="A26" s="8" t="s">
        <v>32</v>
      </c>
      <c r="B26" s="9">
        <v>76308</v>
      </c>
      <c r="C26" s="9">
        <v>60184</v>
      </c>
      <c r="D26" s="9">
        <v>3677</v>
      </c>
      <c r="E26" s="9">
        <v>2654</v>
      </c>
      <c r="F26" s="9">
        <v>15063</v>
      </c>
      <c r="G26" s="9">
        <v>10526</v>
      </c>
      <c r="H26" s="9">
        <v>8561</v>
      </c>
      <c r="I26" s="9">
        <v>4386</v>
      </c>
      <c r="J26" s="9">
        <v>18975</v>
      </c>
      <c r="K26" s="9">
        <v>15324</v>
      </c>
      <c r="L26" s="9">
        <v>27674</v>
      </c>
      <c r="M26" s="9">
        <v>23636</v>
      </c>
    </row>
    <row r="27" spans="1:13" s="7" customFormat="1" x14ac:dyDescent="0.2">
      <c r="A27" s="8" t="s">
        <v>33</v>
      </c>
      <c r="B27" s="9">
        <v>138711</v>
      </c>
      <c r="C27" s="9">
        <v>88760</v>
      </c>
      <c r="D27" s="9">
        <v>3518</v>
      </c>
      <c r="E27" s="9">
        <v>3145</v>
      </c>
      <c r="F27" s="9">
        <v>26168</v>
      </c>
      <c r="G27" s="9">
        <v>17412</v>
      </c>
      <c r="H27" s="9">
        <v>21884</v>
      </c>
      <c r="I27" s="9">
        <v>13885</v>
      </c>
      <c r="J27" s="9">
        <v>23994</v>
      </c>
      <c r="K27" s="9">
        <v>19226</v>
      </c>
      <c r="L27" s="9">
        <v>56241</v>
      </c>
      <c r="M27" s="9">
        <v>27176</v>
      </c>
    </row>
    <row r="28" spans="1:13" s="7" customFormat="1" x14ac:dyDescent="0.2">
      <c r="A28" s="8" t="s">
        <v>34</v>
      </c>
      <c r="B28" s="9">
        <v>9188526</v>
      </c>
      <c r="C28" s="9">
        <v>6377111</v>
      </c>
      <c r="D28" s="9">
        <v>150794</v>
      </c>
      <c r="E28" s="9">
        <v>104686</v>
      </c>
      <c r="F28" s="9">
        <v>4031588</v>
      </c>
      <c r="G28" s="9">
        <v>2883047</v>
      </c>
      <c r="H28" s="9">
        <v>256603</v>
      </c>
      <c r="I28" s="9">
        <v>150971</v>
      </c>
      <c r="J28" s="9">
        <v>1979711</v>
      </c>
      <c r="K28" s="9">
        <v>1067391</v>
      </c>
      <c r="L28" s="9">
        <v>1910954</v>
      </c>
      <c r="M28" s="9">
        <v>1241721</v>
      </c>
    </row>
    <row r="29" spans="1:13" s="7" customFormat="1" x14ac:dyDescent="0.2">
      <c r="A29" s="8" t="s">
        <v>35</v>
      </c>
      <c r="B29" s="9">
        <v>348365</v>
      </c>
      <c r="C29" s="9">
        <v>230631</v>
      </c>
      <c r="D29" s="10" t="s">
        <v>14</v>
      </c>
      <c r="E29" s="10" t="s">
        <v>14</v>
      </c>
      <c r="F29" s="9">
        <v>110280</v>
      </c>
      <c r="G29" s="9">
        <v>91804</v>
      </c>
      <c r="H29" s="9">
        <v>2191</v>
      </c>
      <c r="I29" s="9">
        <v>183</v>
      </c>
      <c r="J29" s="9">
        <v>163116</v>
      </c>
      <c r="K29" s="9">
        <v>84217</v>
      </c>
      <c r="L29" s="9">
        <v>33448</v>
      </c>
      <c r="M29" s="9">
        <v>15843</v>
      </c>
    </row>
    <row r="30" spans="1:13" s="7" customFormat="1" x14ac:dyDescent="0.2">
      <c r="A30" s="8" t="s">
        <v>36</v>
      </c>
      <c r="B30" s="9">
        <v>1511033</v>
      </c>
      <c r="C30" s="9">
        <v>1117628</v>
      </c>
      <c r="D30" s="9">
        <v>23516</v>
      </c>
      <c r="E30" s="9">
        <v>20111</v>
      </c>
      <c r="F30" s="9">
        <v>488280</v>
      </c>
      <c r="G30" s="9">
        <v>356313</v>
      </c>
      <c r="H30" s="9">
        <v>63439</v>
      </c>
      <c r="I30" s="9">
        <v>42178</v>
      </c>
      <c r="J30" s="9">
        <v>398519</v>
      </c>
      <c r="K30" s="9">
        <v>240912</v>
      </c>
      <c r="L30" s="9">
        <v>228256</v>
      </c>
      <c r="M30" s="9">
        <v>132003</v>
      </c>
    </row>
    <row r="31" spans="1:13" s="7" customFormat="1" x14ac:dyDescent="0.2">
      <c r="A31" s="8" t="s">
        <v>37</v>
      </c>
      <c r="B31" s="9">
        <v>1030213</v>
      </c>
      <c r="C31" s="9">
        <v>732452</v>
      </c>
      <c r="D31" s="9">
        <v>28934</v>
      </c>
      <c r="E31" s="9">
        <v>20133</v>
      </c>
      <c r="F31" s="9">
        <v>191104</v>
      </c>
      <c r="G31" s="9">
        <v>121416</v>
      </c>
      <c r="H31" s="9">
        <v>51075</v>
      </c>
      <c r="I31" s="9">
        <v>21225</v>
      </c>
      <c r="J31" s="9">
        <v>374896</v>
      </c>
      <c r="K31" s="9">
        <v>231699</v>
      </c>
      <c r="L31" s="9">
        <v>213191</v>
      </c>
      <c r="M31" s="9">
        <v>147883</v>
      </c>
    </row>
  </sheetData>
  <mergeCells count="18">
    <mergeCell ref="H6:I6"/>
    <mergeCell ref="J5:K5"/>
    <mergeCell ref="J6:K6"/>
    <mergeCell ref="L5:M5"/>
    <mergeCell ref="L6:M6"/>
    <mergeCell ref="A3:A7"/>
    <mergeCell ref="A1:I1"/>
    <mergeCell ref="B3:M3"/>
    <mergeCell ref="B4:C4"/>
    <mergeCell ref="B5:C5"/>
    <mergeCell ref="B6:B7"/>
    <mergeCell ref="C6:C7"/>
    <mergeCell ref="D4:M4"/>
    <mergeCell ref="D5:E5"/>
    <mergeCell ref="D6:E6"/>
    <mergeCell ref="F5:G5"/>
    <mergeCell ref="F6:G6"/>
    <mergeCell ref="H5:I5"/>
  </mergeCells>
  <pageMargins left="0.75" right="0.75" top="1" bottom="1" header="0.5" footer="0.5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A3" sqref="A3:A7"/>
    </sheetView>
  </sheetViews>
  <sheetFormatPr defaultColWidth="19.28515625" defaultRowHeight="12.75" x14ac:dyDescent="0.2"/>
  <cols>
    <col min="1" max="1" width="57.140625" customWidth="1"/>
  </cols>
  <sheetData>
    <row r="1" spans="1:13" ht="36" customHeight="1" x14ac:dyDescent="0.2">
      <c r="A1" s="13" t="s">
        <v>41</v>
      </c>
      <c r="B1" s="14"/>
      <c r="C1" s="14"/>
      <c r="D1" s="14"/>
      <c r="E1" s="14"/>
      <c r="F1" s="14"/>
      <c r="G1" s="14"/>
      <c r="H1" s="14"/>
      <c r="I1" s="14"/>
    </row>
    <row r="2" spans="1:13" ht="18" x14ac:dyDescent="0.2">
      <c r="A2" s="2"/>
      <c r="B2" s="2"/>
      <c r="C2" s="2"/>
      <c r="D2" s="2"/>
      <c r="E2" s="2"/>
      <c r="F2" s="2"/>
      <c r="G2" s="2"/>
      <c r="H2" s="2"/>
      <c r="I2" s="3" t="s">
        <v>11</v>
      </c>
      <c r="M2" s="4" t="s">
        <v>13</v>
      </c>
    </row>
    <row r="3" spans="1:13" ht="12.75" customHeight="1" x14ac:dyDescent="0.2">
      <c r="A3" s="12"/>
      <c r="B3" s="12" t="s">
        <v>0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 ht="12.75" customHeight="1" x14ac:dyDescent="0.2">
      <c r="A4" s="12"/>
      <c r="B4" s="12" t="s">
        <v>1</v>
      </c>
      <c r="C4" s="12"/>
      <c r="D4" s="12" t="s">
        <v>5</v>
      </c>
      <c r="E4" s="12"/>
      <c r="F4" s="12"/>
      <c r="G4" s="12"/>
      <c r="H4" s="12"/>
      <c r="I4" s="12"/>
      <c r="J4" s="12"/>
      <c r="K4" s="12"/>
      <c r="L4" s="12"/>
      <c r="M4" s="12"/>
    </row>
    <row r="5" spans="1:13" ht="12.75" customHeight="1" x14ac:dyDescent="0.2">
      <c r="A5" s="12"/>
      <c r="B5" s="12" t="s">
        <v>2</v>
      </c>
      <c r="C5" s="12"/>
      <c r="D5" s="12" t="s">
        <v>6</v>
      </c>
      <c r="E5" s="12"/>
      <c r="F5" s="12" t="s">
        <v>7</v>
      </c>
      <c r="G5" s="12"/>
      <c r="H5" s="12" t="s">
        <v>8</v>
      </c>
      <c r="I5" s="12"/>
      <c r="J5" s="12" t="s">
        <v>9</v>
      </c>
      <c r="K5" s="12"/>
      <c r="L5" s="12" t="s">
        <v>10</v>
      </c>
      <c r="M5" s="12"/>
    </row>
    <row r="6" spans="1:13" ht="12.75" customHeight="1" x14ac:dyDescent="0.2">
      <c r="A6" s="12"/>
      <c r="B6" s="12" t="s">
        <v>3</v>
      </c>
      <c r="C6" s="12" t="s">
        <v>4</v>
      </c>
      <c r="D6" s="12" t="s">
        <v>2</v>
      </c>
      <c r="E6" s="12"/>
      <c r="F6" s="12" t="s">
        <v>2</v>
      </c>
      <c r="G6" s="12"/>
      <c r="H6" s="12" t="s">
        <v>2</v>
      </c>
      <c r="I6" s="12"/>
      <c r="J6" s="12" t="s">
        <v>2</v>
      </c>
      <c r="K6" s="12"/>
      <c r="L6" s="12" t="s">
        <v>2</v>
      </c>
      <c r="M6" s="12"/>
    </row>
    <row r="7" spans="1:13" ht="38.25" x14ac:dyDescent="0.2">
      <c r="A7" s="12"/>
      <c r="B7" s="12"/>
      <c r="C7" s="12"/>
      <c r="D7" s="1" t="s">
        <v>3</v>
      </c>
      <c r="E7" s="1" t="s">
        <v>4</v>
      </c>
      <c r="F7" s="1" t="s">
        <v>3</v>
      </c>
      <c r="G7" s="1" t="s">
        <v>4</v>
      </c>
      <c r="H7" s="1" t="s">
        <v>3</v>
      </c>
      <c r="I7" s="1" t="s">
        <v>4</v>
      </c>
      <c r="J7" s="1" t="s">
        <v>3</v>
      </c>
      <c r="K7" s="1" t="s">
        <v>4</v>
      </c>
      <c r="L7" s="1" t="s">
        <v>3</v>
      </c>
      <c r="M7" s="1" t="s">
        <v>4</v>
      </c>
    </row>
    <row r="8" spans="1:13" x14ac:dyDescent="0.2">
      <c r="A8" s="1" t="s">
        <v>12</v>
      </c>
      <c r="B8" s="1">
        <v>1</v>
      </c>
      <c r="C8" s="1">
        <v>2</v>
      </c>
      <c r="D8" s="1">
        <v>3</v>
      </c>
      <c r="E8" s="1">
        <v>4</v>
      </c>
      <c r="F8" s="1">
        <v>5</v>
      </c>
      <c r="G8" s="1">
        <v>6</v>
      </c>
      <c r="H8" s="1">
        <v>7</v>
      </c>
      <c r="I8" s="1">
        <v>8</v>
      </c>
      <c r="J8" s="1">
        <v>9</v>
      </c>
      <c r="K8" s="1">
        <v>10</v>
      </c>
      <c r="L8" s="1">
        <v>11</v>
      </c>
      <c r="M8" s="1">
        <v>12</v>
      </c>
    </row>
    <row r="9" spans="1:13" ht="25.5" x14ac:dyDescent="0.2">
      <c r="A9" s="5" t="s">
        <v>15</v>
      </c>
      <c r="B9" s="6">
        <v>39230676</v>
      </c>
      <c r="C9" s="6">
        <v>20541797</v>
      </c>
      <c r="D9" s="6">
        <v>113812</v>
      </c>
      <c r="E9" s="6">
        <v>87061</v>
      </c>
      <c r="F9" s="6">
        <v>9819498</v>
      </c>
      <c r="G9" s="6">
        <v>7065903</v>
      </c>
      <c r="H9" s="6">
        <v>4242542</v>
      </c>
      <c r="I9" s="6">
        <v>1810664</v>
      </c>
      <c r="J9" s="6">
        <v>18140272</v>
      </c>
      <c r="K9" s="6">
        <v>7663249</v>
      </c>
      <c r="L9" s="6">
        <v>4669932</v>
      </c>
      <c r="M9" s="6">
        <v>2199439</v>
      </c>
    </row>
    <row r="10" spans="1:13" s="7" customFormat="1" x14ac:dyDescent="0.2">
      <c r="A10" s="8" t="s">
        <v>16</v>
      </c>
      <c r="B10" s="9">
        <v>10490946</v>
      </c>
      <c r="C10" s="9">
        <v>4502777</v>
      </c>
      <c r="D10" s="9">
        <v>6748</v>
      </c>
      <c r="E10" s="9">
        <v>5679</v>
      </c>
      <c r="F10" s="9">
        <v>2282483</v>
      </c>
      <c r="G10" s="9">
        <v>1541373</v>
      </c>
      <c r="H10" s="9">
        <v>1581581</v>
      </c>
      <c r="I10" s="9">
        <v>300271</v>
      </c>
      <c r="J10" s="9">
        <v>5403699</v>
      </c>
      <c r="K10" s="9">
        <v>2055885</v>
      </c>
      <c r="L10" s="9">
        <v>749927</v>
      </c>
      <c r="M10" s="9">
        <v>325320</v>
      </c>
    </row>
    <row r="11" spans="1:13" s="7" customFormat="1" x14ac:dyDescent="0.2">
      <c r="A11" s="8" t="s">
        <v>17</v>
      </c>
      <c r="B11" s="9">
        <v>832537</v>
      </c>
      <c r="C11" s="9">
        <v>272437</v>
      </c>
      <c r="D11" s="10">
        <v>0</v>
      </c>
      <c r="E11" s="10">
        <v>0</v>
      </c>
      <c r="F11" s="9">
        <v>84313</v>
      </c>
      <c r="G11" s="9">
        <v>60173</v>
      </c>
      <c r="H11" s="9">
        <v>50775</v>
      </c>
      <c r="I11" s="9">
        <v>8439</v>
      </c>
      <c r="J11" s="9">
        <v>473656</v>
      </c>
      <c r="K11" s="9">
        <v>149852</v>
      </c>
      <c r="L11" s="9">
        <v>219222</v>
      </c>
      <c r="M11" s="9">
        <v>49402</v>
      </c>
    </row>
    <row r="12" spans="1:13" s="7" customFormat="1" x14ac:dyDescent="0.2">
      <c r="A12" s="8" t="s">
        <v>18</v>
      </c>
      <c r="B12" s="9">
        <v>2573419</v>
      </c>
      <c r="C12" s="9">
        <v>1561503</v>
      </c>
      <c r="D12" s="10">
        <v>0</v>
      </c>
      <c r="E12" s="10">
        <v>0</v>
      </c>
      <c r="F12" s="9">
        <v>1005386</v>
      </c>
      <c r="G12" s="9">
        <v>806743</v>
      </c>
      <c r="H12" s="9">
        <v>157191</v>
      </c>
      <c r="I12" s="9">
        <v>117061</v>
      </c>
      <c r="J12" s="9">
        <v>1223745</v>
      </c>
      <c r="K12" s="9">
        <v>548000</v>
      </c>
      <c r="L12" s="9">
        <v>186174</v>
      </c>
      <c r="M12" s="9">
        <v>88776</v>
      </c>
    </row>
    <row r="13" spans="1:13" s="7" customFormat="1" x14ac:dyDescent="0.2">
      <c r="A13" s="8" t="s">
        <v>19</v>
      </c>
      <c r="B13" s="9">
        <v>3641</v>
      </c>
      <c r="C13" s="9">
        <v>1097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9">
        <v>3641</v>
      </c>
      <c r="M13" s="9">
        <v>1097</v>
      </c>
    </row>
    <row r="14" spans="1:13" s="7" customFormat="1" x14ac:dyDescent="0.2">
      <c r="A14" s="8" t="s">
        <v>20</v>
      </c>
      <c r="B14" s="10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</row>
    <row r="15" spans="1:13" s="7" customFormat="1" x14ac:dyDescent="0.2">
      <c r="A15" s="8" t="s">
        <v>21</v>
      </c>
      <c r="B15" s="9">
        <v>817216</v>
      </c>
      <c r="C15" s="9">
        <v>408937</v>
      </c>
      <c r="D15" s="9">
        <v>22795</v>
      </c>
      <c r="E15" s="9">
        <v>21205</v>
      </c>
      <c r="F15" s="9">
        <v>77315</v>
      </c>
      <c r="G15" s="9">
        <v>60614</v>
      </c>
      <c r="H15" s="9">
        <v>60608</v>
      </c>
      <c r="I15" s="9">
        <v>45628</v>
      </c>
      <c r="J15" s="9">
        <v>545457</v>
      </c>
      <c r="K15" s="9">
        <v>217695</v>
      </c>
      <c r="L15" s="9">
        <v>38545</v>
      </c>
      <c r="M15" s="9">
        <v>15608</v>
      </c>
    </row>
    <row r="16" spans="1:13" s="7" customFormat="1" x14ac:dyDescent="0.2">
      <c r="A16" s="8" t="s">
        <v>22</v>
      </c>
      <c r="B16" s="10">
        <v>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</row>
    <row r="17" spans="1:13" s="7" customFormat="1" x14ac:dyDescent="0.2">
      <c r="A17" s="8" t="s">
        <v>23</v>
      </c>
      <c r="B17" s="9">
        <v>1046016</v>
      </c>
      <c r="C17" s="9">
        <v>389406</v>
      </c>
      <c r="D17" s="10">
        <v>0</v>
      </c>
      <c r="E17" s="10">
        <v>0</v>
      </c>
      <c r="F17" s="9">
        <v>361705</v>
      </c>
      <c r="G17" s="9">
        <v>95264</v>
      </c>
      <c r="H17" s="9">
        <v>193155</v>
      </c>
      <c r="I17" s="9">
        <v>35021</v>
      </c>
      <c r="J17" s="9">
        <v>171448</v>
      </c>
      <c r="K17" s="9">
        <v>36725</v>
      </c>
      <c r="L17" s="9">
        <v>11292</v>
      </c>
      <c r="M17" s="9">
        <v>3532</v>
      </c>
    </row>
    <row r="18" spans="1:13" s="7" customFormat="1" x14ac:dyDescent="0.2">
      <c r="A18" s="8" t="s">
        <v>24</v>
      </c>
      <c r="B18" s="9">
        <v>1496884</v>
      </c>
      <c r="C18" s="9">
        <v>728439</v>
      </c>
      <c r="D18" s="9">
        <v>53097</v>
      </c>
      <c r="E18" s="9">
        <v>40612</v>
      </c>
      <c r="F18" s="9">
        <v>323272</v>
      </c>
      <c r="G18" s="9">
        <v>180625</v>
      </c>
      <c r="H18" s="9">
        <v>216430</v>
      </c>
      <c r="I18" s="9">
        <v>75882</v>
      </c>
      <c r="J18" s="9">
        <v>743763</v>
      </c>
      <c r="K18" s="9">
        <v>339528</v>
      </c>
      <c r="L18" s="9">
        <v>94082</v>
      </c>
      <c r="M18" s="9">
        <v>25553</v>
      </c>
    </row>
    <row r="19" spans="1:13" s="7" customFormat="1" x14ac:dyDescent="0.2">
      <c r="A19" s="8" t="s">
        <v>25</v>
      </c>
      <c r="B19" s="10">
        <v>0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</row>
    <row r="20" spans="1:13" s="7" customFormat="1" x14ac:dyDescent="0.2">
      <c r="A20" s="8" t="s">
        <v>26</v>
      </c>
      <c r="B20" s="9">
        <v>418174</v>
      </c>
      <c r="C20" s="9">
        <v>204064</v>
      </c>
      <c r="D20" s="10">
        <v>0</v>
      </c>
      <c r="E20" s="10">
        <v>0</v>
      </c>
      <c r="F20" s="9">
        <v>100155</v>
      </c>
      <c r="G20" s="9">
        <v>64219</v>
      </c>
      <c r="H20" s="9">
        <v>20784</v>
      </c>
      <c r="I20" s="9">
        <v>13426</v>
      </c>
      <c r="J20" s="9">
        <v>295715</v>
      </c>
      <c r="K20" s="9">
        <v>126201</v>
      </c>
      <c r="L20" s="9">
        <v>1520</v>
      </c>
      <c r="M20" s="9">
        <v>218</v>
      </c>
    </row>
    <row r="21" spans="1:13" s="7" customFormat="1" x14ac:dyDescent="0.2">
      <c r="A21" s="8" t="s">
        <v>27</v>
      </c>
      <c r="B21" s="10">
        <v>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</row>
    <row r="22" spans="1:13" s="7" customFormat="1" x14ac:dyDescent="0.2">
      <c r="A22" s="8" t="s">
        <v>28</v>
      </c>
      <c r="B22" s="9">
        <v>8705300</v>
      </c>
      <c r="C22" s="9">
        <v>6084120</v>
      </c>
      <c r="D22" s="9">
        <v>3030</v>
      </c>
      <c r="E22" s="9">
        <v>3030</v>
      </c>
      <c r="F22" s="9">
        <v>3503302</v>
      </c>
      <c r="G22" s="9">
        <v>2919005</v>
      </c>
      <c r="H22" s="9">
        <v>888312</v>
      </c>
      <c r="I22" s="9">
        <v>655666</v>
      </c>
      <c r="J22" s="9">
        <v>3555877</v>
      </c>
      <c r="K22" s="9">
        <v>1998859</v>
      </c>
      <c r="L22" s="9">
        <v>289905</v>
      </c>
      <c r="M22" s="9">
        <v>101735</v>
      </c>
    </row>
    <row r="23" spans="1:13" s="7" customFormat="1" x14ac:dyDescent="0.2">
      <c r="A23" s="8" t="s">
        <v>29</v>
      </c>
      <c r="B23" s="9">
        <v>715813</v>
      </c>
      <c r="C23" s="9">
        <v>296559</v>
      </c>
      <c r="D23" s="9">
        <v>35</v>
      </c>
      <c r="E23" s="9">
        <v>35</v>
      </c>
      <c r="F23" s="9">
        <v>113599</v>
      </c>
      <c r="G23" s="9">
        <v>67657</v>
      </c>
      <c r="H23" s="9">
        <v>373080</v>
      </c>
      <c r="I23" s="9">
        <v>217336</v>
      </c>
      <c r="J23" s="9">
        <v>207704</v>
      </c>
      <c r="K23" s="9">
        <v>6012</v>
      </c>
      <c r="L23" s="9">
        <v>21395</v>
      </c>
      <c r="M23" s="9">
        <v>5519</v>
      </c>
    </row>
    <row r="24" spans="1:13" s="7" customFormat="1" x14ac:dyDescent="0.2">
      <c r="A24" s="8" t="s">
        <v>30</v>
      </c>
      <c r="B24" s="9">
        <v>504683</v>
      </c>
      <c r="C24" s="9">
        <v>163274</v>
      </c>
      <c r="D24" s="10">
        <v>0</v>
      </c>
      <c r="E24" s="10">
        <v>0</v>
      </c>
      <c r="F24" s="9">
        <v>30092</v>
      </c>
      <c r="G24" s="9">
        <v>23167</v>
      </c>
      <c r="H24" s="9">
        <v>46794</v>
      </c>
      <c r="I24" s="9">
        <v>19275</v>
      </c>
      <c r="J24" s="9">
        <v>295112</v>
      </c>
      <c r="K24" s="9">
        <v>79643</v>
      </c>
      <c r="L24" s="9">
        <v>132685</v>
      </c>
      <c r="M24" s="9">
        <v>41189</v>
      </c>
    </row>
    <row r="25" spans="1:13" s="7" customFormat="1" x14ac:dyDescent="0.2">
      <c r="A25" s="8" t="s">
        <v>31</v>
      </c>
      <c r="B25" s="9">
        <v>1006447</v>
      </c>
      <c r="C25" s="9">
        <v>498468</v>
      </c>
      <c r="D25" s="9">
        <v>78</v>
      </c>
      <c r="E25" s="9">
        <v>23</v>
      </c>
      <c r="F25" s="9">
        <v>224073</v>
      </c>
      <c r="G25" s="9">
        <v>101193</v>
      </c>
      <c r="H25" s="9">
        <v>55747</v>
      </c>
      <c r="I25" s="9">
        <v>35109</v>
      </c>
      <c r="J25" s="9">
        <v>520571</v>
      </c>
      <c r="K25" s="9">
        <v>237839</v>
      </c>
      <c r="L25" s="9">
        <v>65163</v>
      </c>
      <c r="M25" s="9">
        <v>16212</v>
      </c>
    </row>
    <row r="26" spans="1:13" s="7" customFormat="1" x14ac:dyDescent="0.2">
      <c r="A26" s="8" t="s">
        <v>32</v>
      </c>
      <c r="B26" s="9">
        <v>2518939</v>
      </c>
      <c r="C26" s="9">
        <v>1388091</v>
      </c>
      <c r="D26" s="10">
        <v>0</v>
      </c>
      <c r="E26" s="10">
        <v>0</v>
      </c>
      <c r="F26" s="9">
        <v>159761</v>
      </c>
      <c r="G26" s="9">
        <v>94379</v>
      </c>
      <c r="H26" s="9">
        <v>36760</v>
      </c>
      <c r="I26" s="9">
        <v>19312</v>
      </c>
      <c r="J26" s="9">
        <v>699178</v>
      </c>
      <c r="K26" s="9">
        <v>279729</v>
      </c>
      <c r="L26" s="9">
        <v>1587723</v>
      </c>
      <c r="M26" s="9">
        <v>966890</v>
      </c>
    </row>
    <row r="27" spans="1:13" s="7" customFormat="1" x14ac:dyDescent="0.2">
      <c r="A27" s="8" t="s">
        <v>33</v>
      </c>
      <c r="B27" s="9">
        <v>916869</v>
      </c>
      <c r="C27" s="9">
        <v>459562</v>
      </c>
      <c r="D27" s="9">
        <v>22720</v>
      </c>
      <c r="E27" s="9">
        <v>11168</v>
      </c>
      <c r="F27" s="9">
        <v>87929</v>
      </c>
      <c r="G27" s="9">
        <v>37293</v>
      </c>
      <c r="H27" s="9">
        <v>144947</v>
      </c>
      <c r="I27" s="9">
        <v>95326</v>
      </c>
      <c r="J27" s="9">
        <v>385487</v>
      </c>
      <c r="K27" s="9">
        <v>155534</v>
      </c>
      <c r="L27" s="9">
        <v>138209</v>
      </c>
      <c r="M27" s="9">
        <v>75914</v>
      </c>
    </row>
    <row r="28" spans="1:13" s="7" customFormat="1" x14ac:dyDescent="0.2">
      <c r="A28" s="8" t="s">
        <v>34</v>
      </c>
      <c r="B28" s="9">
        <v>3849448</v>
      </c>
      <c r="C28" s="9">
        <v>1812694</v>
      </c>
      <c r="D28" s="10">
        <v>0</v>
      </c>
      <c r="E28" s="10">
        <v>0</v>
      </c>
      <c r="F28" s="9">
        <v>812652</v>
      </c>
      <c r="G28" s="9">
        <v>548782</v>
      </c>
      <c r="H28" s="9">
        <v>236593</v>
      </c>
      <c r="I28" s="9">
        <v>93606</v>
      </c>
      <c r="J28" s="9">
        <v>1877530</v>
      </c>
      <c r="K28" s="9">
        <v>722529</v>
      </c>
      <c r="L28" s="9">
        <v>738503</v>
      </c>
      <c r="M28" s="9">
        <v>320306</v>
      </c>
    </row>
    <row r="29" spans="1:13" s="7" customFormat="1" x14ac:dyDescent="0.2">
      <c r="A29" s="8" t="s">
        <v>35</v>
      </c>
      <c r="B29" s="9">
        <v>570203</v>
      </c>
      <c r="C29" s="9">
        <v>265617</v>
      </c>
      <c r="D29" s="10">
        <v>0</v>
      </c>
      <c r="E29" s="10">
        <v>0</v>
      </c>
      <c r="F29" s="9">
        <v>67904</v>
      </c>
      <c r="G29" s="9">
        <v>39927</v>
      </c>
      <c r="H29" s="9">
        <v>11042</v>
      </c>
      <c r="I29" s="9">
        <v>4476</v>
      </c>
      <c r="J29" s="9">
        <v>277461</v>
      </c>
      <c r="K29" s="9">
        <v>115922</v>
      </c>
      <c r="L29" s="9">
        <v>213796</v>
      </c>
      <c r="M29" s="9">
        <v>105292</v>
      </c>
    </row>
    <row r="30" spans="1:13" s="7" customFormat="1" x14ac:dyDescent="0.2">
      <c r="A30" s="8" t="s">
        <v>36</v>
      </c>
      <c r="B30" s="9">
        <v>2745722</v>
      </c>
      <c r="C30" s="9">
        <v>1498610</v>
      </c>
      <c r="D30" s="9">
        <v>5309</v>
      </c>
      <c r="E30" s="9">
        <v>5309</v>
      </c>
      <c r="F30" s="9">
        <v>585557</v>
      </c>
      <c r="G30" s="9">
        <v>425489</v>
      </c>
      <c r="H30" s="9">
        <v>168136</v>
      </c>
      <c r="I30" s="9">
        <v>74518</v>
      </c>
      <c r="J30" s="9">
        <v>1449578</v>
      </c>
      <c r="K30" s="9">
        <v>587521</v>
      </c>
      <c r="L30" s="9">
        <v>174629</v>
      </c>
      <c r="M30" s="9">
        <v>56821</v>
      </c>
    </row>
    <row r="31" spans="1:13" s="7" customFormat="1" x14ac:dyDescent="0.2">
      <c r="A31" s="8" t="s">
        <v>37</v>
      </c>
      <c r="B31" s="9">
        <v>18419</v>
      </c>
      <c r="C31" s="9">
        <v>6142</v>
      </c>
      <c r="D31" s="10">
        <v>0</v>
      </c>
      <c r="E31" s="10">
        <v>0</v>
      </c>
      <c r="F31" s="10">
        <v>0</v>
      </c>
      <c r="G31" s="10">
        <v>0</v>
      </c>
      <c r="H31" s="9">
        <v>607</v>
      </c>
      <c r="I31" s="9">
        <v>312</v>
      </c>
      <c r="J31" s="9">
        <v>14291</v>
      </c>
      <c r="K31" s="9">
        <v>5775</v>
      </c>
      <c r="L31" s="9">
        <v>3521</v>
      </c>
      <c r="M31" s="9">
        <v>55</v>
      </c>
    </row>
  </sheetData>
  <mergeCells count="18">
    <mergeCell ref="H6:I6"/>
    <mergeCell ref="J5:K5"/>
    <mergeCell ref="J6:K6"/>
    <mergeCell ref="L5:M5"/>
    <mergeCell ref="L6:M6"/>
    <mergeCell ref="A3:A7"/>
    <mergeCell ref="A1:I1"/>
    <mergeCell ref="B3:M3"/>
    <mergeCell ref="B4:C4"/>
    <mergeCell ref="B5:C5"/>
    <mergeCell ref="B6:B7"/>
    <mergeCell ref="C6:C7"/>
    <mergeCell ref="D4:M4"/>
    <mergeCell ref="D5:E5"/>
    <mergeCell ref="D6:E6"/>
    <mergeCell ref="F5:G5"/>
    <mergeCell ref="F6:G6"/>
    <mergeCell ref="H5:I5"/>
  </mergeCells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все типы</vt:lpstr>
      <vt:lpstr>малые (вкл.микро)</vt:lpstr>
      <vt:lpstr>микро</vt:lpstr>
      <vt:lpstr>средние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Лариса Николаевна</dc:creator>
  <cp:lastModifiedBy>Харитонова Светлана Васильевна</cp:lastModifiedBy>
  <dcterms:created xsi:type="dcterms:W3CDTF">2022-07-26T07:07:44Z</dcterms:created>
  <dcterms:modified xsi:type="dcterms:W3CDTF">2022-10-20T15:09:27Z</dcterms:modified>
</cp:coreProperties>
</file>